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H:\Formuláře\2020\"/>
    </mc:Choice>
  </mc:AlternateContent>
  <xr:revisionPtr revIDLastSave="0" documentId="13_ncr:1_{2AF14CC0-FF8C-4F4D-A352-D5DE61B44A90}" xr6:coauthVersionLast="36" xr6:coauthVersionMax="36" xr10:uidLastSave="{00000000-0000-0000-0000-000000000000}"/>
  <workbookProtection workbookAlgorithmName="SHA-512" workbookHashValue="qPVE0gm4mDL69WqZItU7XzCT3TEXlEXXknlWK0o5sjtoR2baNH5cIGPeULfMPTUtR+hcawW3mHnnaoj8mii/ZA==" workbookSaltValue="9V9SkMa1CILZ/qjN3JBR6A==" workbookSpinCount="100000" lockStructure="1"/>
  <bookViews>
    <workbookView xWindow="0" yWindow="0" windowWidth="28800" windowHeight="11700" xr2:uid="{00000000-000D-0000-FFFF-FFFF00000000}"/>
  </bookViews>
  <sheets>
    <sheet name="List1" sheetId="1" r:id="rId1"/>
    <sheet name="List2" sheetId="2" state="veryHidden" r:id="rId2"/>
    <sheet name="List5" sheetId="5" state="veryHidden" r:id="rId3"/>
  </sheets>
  <definedNames>
    <definedName name="_xlnm.Print_Area" localSheetId="0">List1!$A$1:$J$63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4" i="5"/>
  <c r="AP9" i="2"/>
  <c r="AP10" i="2"/>
  <c r="AP11" i="2"/>
  <c r="AP12" i="2"/>
  <c r="AP13" i="2"/>
  <c r="AP14" i="2"/>
  <c r="AP15" i="2"/>
  <c r="AR15" i="2" s="1"/>
  <c r="AP16" i="2"/>
  <c r="AP17" i="2"/>
  <c r="AR17" i="2" s="1"/>
  <c r="AP18" i="2"/>
  <c r="AR18" i="2" s="1"/>
  <c r="AP19" i="2"/>
  <c r="AR19" i="2" s="1"/>
  <c r="AP20" i="2"/>
  <c r="AP21" i="2"/>
  <c r="AP22" i="2"/>
  <c r="AP23" i="2"/>
  <c r="AP24" i="2"/>
  <c r="AP25" i="2"/>
  <c r="AP26" i="2"/>
  <c r="AP27" i="2"/>
  <c r="AR27" i="2" s="1"/>
  <c r="AP28" i="2"/>
  <c r="AP29" i="2"/>
  <c r="AR29" i="2" s="1"/>
  <c r="AP30" i="2"/>
  <c r="AR30" i="2" s="1"/>
  <c r="AP31" i="2"/>
  <c r="AR31" i="2" s="1"/>
  <c r="AP32" i="2"/>
  <c r="AP33" i="2"/>
  <c r="AP34" i="2"/>
  <c r="AP35" i="2"/>
  <c r="AP36" i="2"/>
  <c r="AP37" i="2"/>
  <c r="AP38" i="2"/>
  <c r="AP39" i="2"/>
  <c r="AR39" i="2" s="1"/>
  <c r="AP40" i="2"/>
  <c r="AP41" i="2"/>
  <c r="AR41" i="2" s="1"/>
  <c r="AP42" i="2"/>
  <c r="AR42" i="2" s="1"/>
  <c r="AP43" i="2"/>
  <c r="AR43" i="2" s="1"/>
  <c r="AP44" i="2"/>
  <c r="AP45" i="2"/>
  <c r="AP46" i="2"/>
  <c r="AP47" i="2"/>
  <c r="AP48" i="2"/>
  <c r="AP49" i="2"/>
  <c r="AP50" i="2"/>
  <c r="AR9" i="2"/>
  <c r="AR10" i="2"/>
  <c r="AR11" i="2"/>
  <c r="AR12" i="2"/>
  <c r="AR13" i="2"/>
  <c r="AR14" i="2"/>
  <c r="AR16" i="2"/>
  <c r="AR20" i="2"/>
  <c r="AR21" i="2"/>
  <c r="AR22" i="2"/>
  <c r="AR23" i="2"/>
  <c r="AR24" i="2"/>
  <c r="AR25" i="2"/>
  <c r="AR26" i="2"/>
  <c r="AR28" i="2"/>
  <c r="AR32" i="2"/>
  <c r="AR33" i="2"/>
  <c r="AR34" i="2"/>
  <c r="AR35" i="2"/>
  <c r="AR36" i="2"/>
  <c r="AR37" i="2"/>
  <c r="AR38" i="2"/>
  <c r="AR40" i="2"/>
  <c r="AR44" i="2"/>
  <c r="AR45" i="2"/>
  <c r="AR46" i="2"/>
  <c r="AR47" i="2"/>
  <c r="AR48" i="2"/>
  <c r="AR49" i="2"/>
  <c r="AR50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12" i="1"/>
  <c r="L54" i="2" l="1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T9" i="2"/>
  <c r="U9" i="2" s="1"/>
  <c r="V9" i="2" s="1"/>
  <c r="W9" i="2" s="1"/>
  <c r="X9" i="2" s="1"/>
  <c r="Y9" i="2" s="1"/>
  <c r="Z9" i="2" s="1"/>
  <c r="T10" i="2"/>
  <c r="U10" i="2" s="1"/>
  <c r="V10" i="2" s="1"/>
  <c r="W10" i="2" s="1"/>
  <c r="X10" i="2" s="1"/>
  <c r="Y10" i="2" s="1"/>
  <c r="Z10" i="2" s="1"/>
  <c r="T11" i="2"/>
  <c r="U11" i="2"/>
  <c r="V11" i="2" s="1"/>
  <c r="W11" i="2" s="1"/>
  <c r="X11" i="2" s="1"/>
  <c r="Y11" i="2" s="1"/>
  <c r="Z11" i="2" s="1"/>
  <c r="T12" i="2"/>
  <c r="U12" i="2"/>
  <c r="V12" i="2" s="1"/>
  <c r="W12" i="2" s="1"/>
  <c r="X12" i="2" s="1"/>
  <c r="Y12" i="2" s="1"/>
  <c r="Z12" i="2" s="1"/>
  <c r="T13" i="2"/>
  <c r="U13" i="2"/>
  <c r="V13" i="2" s="1"/>
  <c r="W13" i="2" s="1"/>
  <c r="X13" i="2" s="1"/>
  <c r="Y13" i="2" s="1"/>
  <c r="Z13" i="2" s="1"/>
  <c r="T14" i="2"/>
  <c r="U14" i="2"/>
  <c r="V14" i="2" s="1"/>
  <c r="W14" i="2" s="1"/>
  <c r="X14" i="2" s="1"/>
  <c r="Y14" i="2" s="1"/>
  <c r="Z14" i="2" s="1"/>
  <c r="T15" i="2"/>
  <c r="U15" i="2"/>
  <c r="V15" i="2" s="1"/>
  <c r="W15" i="2" s="1"/>
  <c r="X15" i="2" s="1"/>
  <c r="Y15" i="2" s="1"/>
  <c r="Z15" i="2" s="1"/>
  <c r="T16" i="2"/>
  <c r="U16" i="2"/>
  <c r="V16" i="2"/>
  <c r="W16" i="2"/>
  <c r="X16" i="2"/>
  <c r="Y16" i="2" s="1"/>
  <c r="Z16" i="2" s="1"/>
  <c r="T17" i="2"/>
  <c r="U17" i="2" s="1"/>
  <c r="V17" i="2" s="1"/>
  <c r="W17" i="2" s="1"/>
  <c r="X17" i="2" s="1"/>
  <c r="Y17" i="2" s="1"/>
  <c r="Z17" i="2" s="1"/>
  <c r="T18" i="2"/>
  <c r="U18" i="2"/>
  <c r="V18" i="2"/>
  <c r="W18" i="2" s="1"/>
  <c r="X18" i="2" s="1"/>
  <c r="Y18" i="2" s="1"/>
  <c r="Z18" i="2" s="1"/>
  <c r="T19" i="2"/>
  <c r="U19" i="2" s="1"/>
  <c r="V19" i="2" s="1"/>
  <c r="W19" i="2" s="1"/>
  <c r="X19" i="2" s="1"/>
  <c r="Y19" i="2" s="1"/>
  <c r="Z19" i="2" s="1"/>
  <c r="T20" i="2"/>
  <c r="U20" i="2" s="1"/>
  <c r="V20" i="2" s="1"/>
  <c r="W20" i="2" s="1"/>
  <c r="X20" i="2" s="1"/>
  <c r="Y20" i="2" s="1"/>
  <c r="Z20" i="2" s="1"/>
  <c r="T21" i="2"/>
  <c r="U21" i="2" s="1"/>
  <c r="V21" i="2" s="1"/>
  <c r="W21" i="2" s="1"/>
  <c r="X21" i="2" s="1"/>
  <c r="Y21" i="2" s="1"/>
  <c r="Z21" i="2" s="1"/>
  <c r="T22" i="2"/>
  <c r="U22" i="2" s="1"/>
  <c r="V22" i="2" s="1"/>
  <c r="W22" i="2" s="1"/>
  <c r="X22" i="2" s="1"/>
  <c r="Y22" i="2" s="1"/>
  <c r="Z22" i="2" s="1"/>
  <c r="T23" i="2"/>
  <c r="U23" i="2"/>
  <c r="V23" i="2" s="1"/>
  <c r="W23" i="2" s="1"/>
  <c r="X23" i="2" s="1"/>
  <c r="Y23" i="2" s="1"/>
  <c r="Z23" i="2" s="1"/>
  <c r="T24" i="2"/>
  <c r="U24" i="2"/>
  <c r="V24" i="2" s="1"/>
  <c r="W24" i="2" s="1"/>
  <c r="X24" i="2" s="1"/>
  <c r="Y24" i="2" s="1"/>
  <c r="Z24" i="2" s="1"/>
  <c r="T25" i="2"/>
  <c r="U25" i="2"/>
  <c r="V25" i="2" s="1"/>
  <c r="W25" i="2" s="1"/>
  <c r="X25" i="2" s="1"/>
  <c r="Y25" i="2" s="1"/>
  <c r="Z25" i="2" s="1"/>
  <c r="T26" i="2"/>
  <c r="U26" i="2" s="1"/>
  <c r="V26" i="2" s="1"/>
  <c r="W26" i="2" s="1"/>
  <c r="X26" i="2" s="1"/>
  <c r="Y26" i="2" s="1"/>
  <c r="Z26" i="2" s="1"/>
  <c r="T27" i="2"/>
  <c r="U27" i="2"/>
  <c r="V27" i="2" s="1"/>
  <c r="W27" i="2" s="1"/>
  <c r="X27" i="2" s="1"/>
  <c r="Y27" i="2" s="1"/>
  <c r="Z27" i="2" s="1"/>
  <c r="T28" i="2"/>
  <c r="U28" i="2" s="1"/>
  <c r="V28" i="2" s="1"/>
  <c r="W28" i="2" s="1"/>
  <c r="X28" i="2" s="1"/>
  <c r="Y28" i="2" s="1"/>
  <c r="Z28" i="2" s="1"/>
  <c r="T29" i="2"/>
  <c r="U29" i="2" s="1"/>
  <c r="V29" i="2" s="1"/>
  <c r="W29" i="2" s="1"/>
  <c r="X29" i="2" s="1"/>
  <c r="Y29" i="2" s="1"/>
  <c r="Z29" i="2" s="1"/>
  <c r="T30" i="2"/>
  <c r="U30" i="2" s="1"/>
  <c r="V30" i="2" s="1"/>
  <c r="W30" i="2" s="1"/>
  <c r="X30" i="2" s="1"/>
  <c r="Y30" i="2" s="1"/>
  <c r="Z30" i="2" s="1"/>
  <c r="T31" i="2"/>
  <c r="U31" i="2" s="1"/>
  <c r="V31" i="2" s="1"/>
  <c r="W31" i="2" s="1"/>
  <c r="X31" i="2" s="1"/>
  <c r="Y31" i="2" s="1"/>
  <c r="Z31" i="2" s="1"/>
  <c r="T32" i="2"/>
  <c r="U32" i="2"/>
  <c r="V32" i="2"/>
  <c r="W32" i="2" s="1"/>
  <c r="X32" i="2" s="1"/>
  <c r="Y32" i="2" s="1"/>
  <c r="Z32" i="2" s="1"/>
  <c r="T33" i="2"/>
  <c r="U33" i="2" s="1"/>
  <c r="V33" i="2" s="1"/>
  <c r="W33" i="2" s="1"/>
  <c r="X33" i="2" s="1"/>
  <c r="Y33" i="2" s="1"/>
  <c r="Z33" i="2" s="1"/>
  <c r="T34" i="2"/>
  <c r="U34" i="2" s="1"/>
  <c r="V34" i="2" s="1"/>
  <c r="W34" i="2" s="1"/>
  <c r="X34" i="2" s="1"/>
  <c r="Y34" i="2" s="1"/>
  <c r="Z34" i="2" s="1"/>
  <c r="T35" i="2"/>
  <c r="U35" i="2"/>
  <c r="V35" i="2" s="1"/>
  <c r="W35" i="2" s="1"/>
  <c r="X35" i="2" s="1"/>
  <c r="Y35" i="2" s="1"/>
  <c r="Z35" i="2" s="1"/>
  <c r="T36" i="2"/>
  <c r="U36" i="2"/>
  <c r="V36" i="2" s="1"/>
  <c r="W36" i="2" s="1"/>
  <c r="X36" i="2" s="1"/>
  <c r="Y36" i="2" s="1"/>
  <c r="Z36" i="2" s="1"/>
  <c r="T37" i="2"/>
  <c r="U37" i="2"/>
  <c r="V37" i="2"/>
  <c r="W37" i="2"/>
  <c r="X37" i="2" s="1"/>
  <c r="Y37" i="2" s="1"/>
  <c r="Z37" i="2" s="1"/>
  <c r="T38" i="2"/>
  <c r="U38" i="2" s="1"/>
  <c r="V38" i="2" s="1"/>
  <c r="W38" i="2" s="1"/>
  <c r="X38" i="2" s="1"/>
  <c r="Y38" i="2" s="1"/>
  <c r="Z38" i="2" s="1"/>
  <c r="T39" i="2"/>
  <c r="U39" i="2"/>
  <c r="V39" i="2" s="1"/>
  <c r="W39" i="2" s="1"/>
  <c r="X39" i="2" s="1"/>
  <c r="Y39" i="2" s="1"/>
  <c r="Z39" i="2" s="1"/>
  <c r="T40" i="2"/>
  <c r="U40" i="2" s="1"/>
  <c r="V40" i="2" s="1"/>
  <c r="W40" i="2" s="1"/>
  <c r="X40" i="2" s="1"/>
  <c r="Y40" i="2" s="1"/>
  <c r="Z40" i="2" s="1"/>
  <c r="T41" i="2"/>
  <c r="U41" i="2" s="1"/>
  <c r="V41" i="2" s="1"/>
  <c r="W41" i="2" s="1"/>
  <c r="X41" i="2" s="1"/>
  <c r="Y41" i="2" s="1"/>
  <c r="Z41" i="2" s="1"/>
  <c r="T42" i="2"/>
  <c r="U42" i="2"/>
  <c r="V42" i="2"/>
  <c r="W42" i="2"/>
  <c r="X42" i="2"/>
  <c r="Y42" i="2" s="1"/>
  <c r="Z42" i="2" s="1"/>
  <c r="T43" i="2"/>
  <c r="U43" i="2" s="1"/>
  <c r="V43" i="2" s="1"/>
  <c r="W43" i="2" s="1"/>
  <c r="X43" i="2" s="1"/>
  <c r="Y43" i="2" s="1"/>
  <c r="Z43" i="2" s="1"/>
  <c r="T44" i="2"/>
  <c r="U44" i="2"/>
  <c r="V44" i="2"/>
  <c r="W44" i="2" s="1"/>
  <c r="X44" i="2" s="1"/>
  <c r="Y44" i="2" s="1"/>
  <c r="Z44" i="2" s="1"/>
  <c r="T45" i="2"/>
  <c r="U45" i="2" s="1"/>
  <c r="V45" i="2" s="1"/>
  <c r="W45" i="2" s="1"/>
  <c r="X45" i="2" s="1"/>
  <c r="Y45" i="2" s="1"/>
  <c r="Z45" i="2" s="1"/>
  <c r="T46" i="2"/>
  <c r="U46" i="2" s="1"/>
  <c r="V46" i="2" s="1"/>
  <c r="W46" i="2" s="1"/>
  <c r="X46" i="2" s="1"/>
  <c r="Y46" i="2" s="1"/>
  <c r="Z46" i="2" s="1"/>
  <c r="T47" i="2"/>
  <c r="U47" i="2" s="1"/>
  <c r="V47" i="2" s="1"/>
  <c r="W47" i="2" s="1"/>
  <c r="X47" i="2" s="1"/>
  <c r="Y47" i="2" s="1"/>
  <c r="Z47" i="2" s="1"/>
  <c r="T48" i="2"/>
  <c r="U48" i="2"/>
  <c r="V48" i="2" s="1"/>
  <c r="W48" i="2" s="1"/>
  <c r="X48" i="2" s="1"/>
  <c r="Y48" i="2" s="1"/>
  <c r="Z48" i="2" s="1"/>
  <c r="T49" i="2"/>
  <c r="U49" i="2"/>
  <c r="V49" i="2"/>
  <c r="W49" i="2"/>
  <c r="X49" i="2" s="1"/>
  <c r="Y49" i="2" s="1"/>
  <c r="Z49" i="2" s="1"/>
  <c r="L53" i="2" l="1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S5" i="2"/>
  <c r="S6" i="2"/>
  <c r="S7" i="2"/>
  <c r="S8" i="2"/>
  <c r="S9" i="2"/>
  <c r="S10" i="2"/>
  <c r="S11" i="2"/>
  <c r="S12" i="2"/>
  <c r="AJ12" i="2" s="1"/>
  <c r="S13" i="2"/>
  <c r="AJ13" i="2" s="1"/>
  <c r="S14" i="2"/>
  <c r="AJ14" i="2" s="1"/>
  <c r="S15" i="2"/>
  <c r="AJ15" i="2" s="1"/>
  <c r="S16" i="2"/>
  <c r="AJ16" i="2" s="1"/>
  <c r="S17" i="2"/>
  <c r="S18" i="2"/>
  <c r="S19" i="2"/>
  <c r="S20" i="2"/>
  <c r="S21" i="2"/>
  <c r="S22" i="2"/>
  <c r="S23" i="2"/>
  <c r="S24" i="2"/>
  <c r="AJ24" i="2" s="1"/>
  <c r="S25" i="2"/>
  <c r="AJ25" i="2" s="1"/>
  <c r="S26" i="2"/>
  <c r="AJ26" i="2" s="1"/>
  <c r="S27" i="2"/>
  <c r="AJ27" i="2" s="1"/>
  <c r="S28" i="2"/>
  <c r="AJ28" i="2" s="1"/>
  <c r="S29" i="2"/>
  <c r="S30" i="2"/>
  <c r="S31" i="2"/>
  <c r="S32" i="2"/>
  <c r="S33" i="2"/>
  <c r="S34" i="2"/>
  <c r="S35" i="2"/>
  <c r="S36" i="2"/>
  <c r="AJ36" i="2" s="1"/>
  <c r="S37" i="2"/>
  <c r="AJ37" i="2" s="1"/>
  <c r="S38" i="2"/>
  <c r="AJ38" i="2" s="1"/>
  <c r="S39" i="2"/>
  <c r="AA39" i="2" s="1"/>
  <c r="S40" i="2"/>
  <c r="AJ40" i="2" s="1"/>
  <c r="S41" i="2"/>
  <c r="S42" i="2"/>
  <c r="S43" i="2"/>
  <c r="S44" i="2"/>
  <c r="AA44" i="2" s="1"/>
  <c r="S45" i="2"/>
  <c r="S46" i="2"/>
  <c r="S47" i="2"/>
  <c r="S48" i="2"/>
  <c r="AJ48" i="2" s="1"/>
  <c r="S49" i="2"/>
  <c r="AJ49" i="2" s="1"/>
  <c r="AK49" i="2"/>
  <c r="AM49" i="2"/>
  <c r="AK46" i="2"/>
  <c r="AM46" i="2"/>
  <c r="AK47" i="2"/>
  <c r="AN47" i="2" s="1"/>
  <c r="AM47" i="2"/>
  <c r="AO47" i="2" s="1"/>
  <c r="AK44" i="2"/>
  <c r="AM44" i="2"/>
  <c r="AO44" i="2" s="1"/>
  <c r="AK41" i="2"/>
  <c r="AM41" i="2"/>
  <c r="AK42" i="2"/>
  <c r="AM42" i="2"/>
  <c r="AK39" i="2"/>
  <c r="AM39" i="2"/>
  <c r="AK36" i="2"/>
  <c r="AM36" i="2"/>
  <c r="AK37" i="2"/>
  <c r="AM37" i="2"/>
  <c r="AK33" i="2"/>
  <c r="AM33" i="2"/>
  <c r="AK34" i="2"/>
  <c r="AM34" i="2"/>
  <c r="AK31" i="2"/>
  <c r="AM31" i="2"/>
  <c r="AK27" i="2"/>
  <c r="AM27" i="2"/>
  <c r="AK28" i="2"/>
  <c r="AM28" i="2"/>
  <c r="AK29" i="2"/>
  <c r="AM29" i="2"/>
  <c r="AK24" i="2"/>
  <c r="AM24" i="2"/>
  <c r="AA25" i="2"/>
  <c r="AK25" i="2"/>
  <c r="AN25" i="2" s="1"/>
  <c r="AM25" i="2"/>
  <c r="AK21" i="2"/>
  <c r="AM21" i="2"/>
  <c r="AK22" i="2"/>
  <c r="AM22" i="2"/>
  <c r="AK19" i="2"/>
  <c r="AM19" i="2"/>
  <c r="AK16" i="2"/>
  <c r="AM16" i="2"/>
  <c r="AK17" i="2"/>
  <c r="AM17" i="2"/>
  <c r="AK13" i="2"/>
  <c r="AM13" i="2"/>
  <c r="AK14" i="2"/>
  <c r="AM14" i="2"/>
  <c r="AK10" i="2"/>
  <c r="AM10" i="2"/>
  <c r="AK11" i="2"/>
  <c r="AM11" i="2"/>
  <c r="AK7" i="2"/>
  <c r="AM7" i="2"/>
  <c r="AK8" i="2"/>
  <c r="AM8" i="2"/>
  <c r="AT1" i="2"/>
  <c r="T6" i="2" l="1"/>
  <c r="U6" i="2" s="1"/>
  <c r="V6" i="2" s="1"/>
  <c r="W6" i="2" s="1"/>
  <c r="X6" i="2" s="1"/>
  <c r="Y6" i="2" s="1"/>
  <c r="Z6" i="2" s="1"/>
  <c r="AL6" i="2"/>
  <c r="T5" i="2"/>
  <c r="U5" i="2" s="1"/>
  <c r="V5" i="2" s="1"/>
  <c r="W5" i="2" s="1"/>
  <c r="X5" i="2" s="1"/>
  <c r="Y5" i="2" s="1"/>
  <c r="Z5" i="2" s="1"/>
  <c r="AL5" i="2"/>
  <c r="AL8" i="2"/>
  <c r="AP8" i="2" s="1"/>
  <c r="AR8" i="2" s="1"/>
  <c r="T8" i="2"/>
  <c r="U8" i="2" s="1"/>
  <c r="V8" i="2" s="1"/>
  <c r="W8" i="2" s="1"/>
  <c r="X8" i="2" s="1"/>
  <c r="Y8" i="2" s="1"/>
  <c r="Z8" i="2" s="1"/>
  <c r="AL7" i="2"/>
  <c r="T7" i="2"/>
  <c r="U7" i="2" s="1"/>
  <c r="V7" i="2" s="1"/>
  <c r="W7" i="2" s="1"/>
  <c r="X7" i="2" s="1"/>
  <c r="Y7" i="2" s="1"/>
  <c r="Z7" i="2" s="1"/>
  <c r="AJ23" i="2"/>
  <c r="AN44" i="2"/>
  <c r="AJ17" i="2"/>
  <c r="AJ47" i="2"/>
  <c r="AJ45" i="2"/>
  <c r="AJ41" i="2"/>
  <c r="AJ35" i="2"/>
  <c r="AJ33" i="2"/>
  <c r="AJ29" i="2"/>
  <c r="AA41" i="2"/>
  <c r="AJ46" i="2"/>
  <c r="AJ34" i="2"/>
  <c r="AJ22" i="2"/>
  <c r="AJ21" i="2"/>
  <c r="AJ44" i="2"/>
  <c r="AJ32" i="2"/>
  <c r="AJ20" i="2"/>
  <c r="AJ43" i="2"/>
  <c r="AJ31" i="2"/>
  <c r="AJ19" i="2"/>
  <c r="AJ42" i="2"/>
  <c r="AJ30" i="2"/>
  <c r="AJ18" i="2"/>
  <c r="AO31" i="2"/>
  <c r="AO42" i="2"/>
  <c r="AJ39" i="2"/>
  <c r="AN42" i="2"/>
  <c r="AA22" i="2"/>
  <c r="AA42" i="2"/>
  <c r="AO41" i="2"/>
  <c r="AA11" i="2"/>
  <c r="AA7" i="2"/>
  <c r="AO10" i="2"/>
  <c r="AN10" i="2"/>
  <c r="AO8" i="2"/>
  <c r="AN8" i="2"/>
  <c r="AA8" i="2"/>
  <c r="AO49" i="2"/>
  <c r="AA24" i="2"/>
  <c r="AN28" i="2"/>
  <c r="AO28" i="2"/>
  <c r="AA21" i="2"/>
  <c r="AA27" i="2"/>
  <c r="AA46" i="2"/>
  <c r="AO29" i="2"/>
  <c r="AA47" i="2"/>
  <c r="AN49" i="2"/>
  <c r="AN11" i="2"/>
  <c r="AO25" i="2"/>
  <c r="AN29" i="2"/>
  <c r="AO11" i="2"/>
  <c r="AA10" i="2"/>
  <c r="AN21" i="2"/>
  <c r="AA28" i="2"/>
  <c r="AN24" i="2"/>
  <c r="AN46" i="2"/>
  <c r="AA49" i="2"/>
  <c r="AO24" i="2"/>
  <c r="AO46" i="2"/>
  <c r="AO7" i="2"/>
  <c r="AO14" i="2"/>
  <c r="AO27" i="2"/>
  <c r="AN41" i="2"/>
  <c r="AN7" i="2"/>
  <c r="AO21" i="2"/>
  <c r="AA29" i="2"/>
  <c r="AN27" i="2"/>
  <c r="AN14" i="2"/>
  <c r="AA14" i="2"/>
  <c r="AO13" i="2"/>
  <c r="AN31" i="2"/>
  <c r="AA31" i="2"/>
  <c r="AO34" i="2"/>
  <c r="AN13" i="2"/>
  <c r="AA13" i="2"/>
  <c r="AO17" i="2"/>
  <c r="AN34" i="2"/>
  <c r="AA34" i="2"/>
  <c r="AO33" i="2"/>
  <c r="AN17" i="2"/>
  <c r="AA17" i="2"/>
  <c r="AO16" i="2"/>
  <c r="AN33" i="2"/>
  <c r="AA33" i="2"/>
  <c r="AO37" i="2"/>
  <c r="AN16" i="2"/>
  <c r="AA16" i="2"/>
  <c r="AO19" i="2"/>
  <c r="AN37" i="2"/>
  <c r="AA37" i="2"/>
  <c r="AO36" i="2"/>
  <c r="AN19" i="2"/>
  <c r="AA19" i="2"/>
  <c r="AO22" i="2"/>
  <c r="AN36" i="2"/>
  <c r="AA36" i="2"/>
  <c r="AO39" i="2"/>
  <c r="AN22" i="2"/>
  <c r="AN39" i="2"/>
  <c r="AP7" i="2" l="1"/>
  <c r="AR7" i="2" s="1"/>
  <c r="AQ28" i="2"/>
  <c r="AQ46" i="2"/>
  <c r="AQ29" i="2"/>
  <c r="AQ39" i="2"/>
  <c r="AQ44" i="2"/>
  <c r="AQ47" i="2"/>
  <c r="AQ22" i="2"/>
  <c r="AQ24" i="2"/>
  <c r="AQ19" i="2"/>
  <c r="AQ27" i="2"/>
  <c r="AQ31" i="2"/>
  <c r="AQ13" i="2"/>
  <c r="AQ36" i="2"/>
  <c r="AQ17" i="2"/>
  <c r="AQ34" i="2"/>
  <c r="AQ14" i="2"/>
  <c r="AQ49" i="2"/>
  <c r="AQ33" i="2"/>
  <c r="AQ37" i="2"/>
  <c r="AQ16" i="2"/>
  <c r="AQ41" i="2"/>
  <c r="AQ25" i="2"/>
  <c r="AQ21" i="2"/>
  <c r="AQ42" i="2"/>
  <c r="AK38" i="2"/>
  <c r="AM38" i="2"/>
  <c r="AK40" i="2"/>
  <c r="AM40" i="2"/>
  <c r="AK43" i="2"/>
  <c r="AM43" i="2"/>
  <c r="AK45" i="2"/>
  <c r="AM45" i="2"/>
  <c r="AK48" i="2"/>
  <c r="AM48" i="2"/>
  <c r="AO38" i="2" l="1"/>
  <c r="AO45" i="2"/>
  <c r="AA43" i="2"/>
  <c r="AN40" i="2"/>
  <c r="AA45" i="2"/>
  <c r="AA38" i="2"/>
  <c r="AN48" i="2"/>
  <c r="AN45" i="2"/>
  <c r="AO40" i="2"/>
  <c r="AA48" i="2"/>
  <c r="AO48" i="2"/>
  <c r="AO43" i="2"/>
  <c r="AA40" i="2"/>
  <c r="AN43" i="2"/>
  <c r="AN38" i="2"/>
  <c r="A62" i="1"/>
  <c r="AQ45" i="2" l="1"/>
  <c r="K53" i="1" s="1"/>
  <c r="K52" i="1"/>
  <c r="AQ38" i="2"/>
  <c r="K46" i="1" s="1"/>
  <c r="AQ40" i="2"/>
  <c r="K48" i="1" s="1"/>
  <c r="K50" i="1"/>
  <c r="AQ43" i="2"/>
  <c r="K51" i="1" s="1"/>
  <c r="AQ50" i="2"/>
  <c r="K55" i="1"/>
  <c r="K47" i="1"/>
  <c r="AT4" i="2"/>
  <c r="AM5" i="2" l="1"/>
  <c r="AM6" i="2"/>
  <c r="AM9" i="2"/>
  <c r="AM12" i="2"/>
  <c r="AM15" i="2"/>
  <c r="AM18" i="2"/>
  <c r="AM20" i="2"/>
  <c r="AM23" i="2"/>
  <c r="AM26" i="2"/>
  <c r="AM30" i="2"/>
  <c r="AM32" i="2"/>
  <c r="AM35" i="2"/>
  <c r="AM4" i="2"/>
  <c r="AK5" i="2"/>
  <c r="AP5" i="2" s="1"/>
  <c r="AR5" i="2" s="1"/>
  <c r="AK6" i="2"/>
  <c r="AP6" i="2" s="1"/>
  <c r="AR6" i="2" s="1"/>
  <c r="AK9" i="2"/>
  <c r="AK12" i="2"/>
  <c r="AK15" i="2"/>
  <c r="AK18" i="2"/>
  <c r="AK20" i="2"/>
  <c r="AK23" i="2"/>
  <c r="AK26" i="2"/>
  <c r="AK30" i="2"/>
  <c r="AK32" i="2"/>
  <c r="AK35" i="2"/>
  <c r="AK4" i="2"/>
  <c r="S4" i="2" l="1"/>
  <c r="AL4" i="2" s="1"/>
  <c r="AP4" i="2" s="1"/>
  <c r="AR4" i="2" s="1"/>
  <c r="AP1" i="2" s="1"/>
  <c r="T4" i="2" l="1"/>
  <c r="U4" i="2" s="1"/>
  <c r="V4" i="2" s="1"/>
  <c r="W4" i="2" s="1"/>
  <c r="X4" i="2" s="1"/>
  <c r="Y4" i="2" s="1"/>
  <c r="Z4" i="2" s="1"/>
  <c r="AH4" i="2" s="1"/>
  <c r="AH5" i="2"/>
  <c r="AH17" i="2"/>
  <c r="AH29" i="2"/>
  <c r="AH41" i="2"/>
  <c r="AH9" i="2"/>
  <c r="AH16" i="2"/>
  <c r="AH48" i="2"/>
  <c r="AH45" i="2"/>
  <c r="AH30" i="2"/>
  <c r="AH19" i="2"/>
  <c r="AH13" i="2"/>
  <c r="AH39" i="2"/>
  <c r="AH36" i="2"/>
  <c r="AH33" i="2"/>
  <c r="AH18" i="2"/>
  <c r="AH25" i="2"/>
  <c r="AH27" i="2"/>
  <c r="AH24" i="2"/>
  <c r="AH21" i="2"/>
  <c r="AH6" i="2"/>
  <c r="AH34" i="2"/>
  <c r="AH15" i="2"/>
  <c r="AH12" i="2"/>
  <c r="AH44" i="2"/>
  <c r="AH47" i="2"/>
  <c r="AH32" i="2"/>
  <c r="AH22" i="2"/>
  <c r="AH38" i="2"/>
  <c r="AH35" i="2"/>
  <c r="AH20" i="2"/>
  <c r="AH43" i="2"/>
  <c r="AH28" i="2"/>
  <c r="AH26" i="2"/>
  <c r="AH23" i="2"/>
  <c r="AH8" i="2"/>
  <c r="AH11" i="2"/>
  <c r="AH7" i="2"/>
  <c r="AH14" i="2"/>
  <c r="AH10" i="2"/>
  <c r="AH49" i="2"/>
  <c r="AH46" i="2"/>
  <c r="AH31" i="2"/>
  <c r="AH42" i="2"/>
  <c r="AH37" i="2"/>
  <c r="AH40" i="2"/>
  <c r="AG19" i="2"/>
  <c r="AG46" i="2"/>
  <c r="AG31" i="2"/>
  <c r="AG49" i="2"/>
  <c r="AG28" i="2"/>
  <c r="AG27" i="2"/>
  <c r="AG10" i="2"/>
  <c r="AG29" i="2"/>
  <c r="AF16" i="2"/>
  <c r="AG16" i="2"/>
  <c r="AR1" i="2"/>
  <c r="AB44" i="2"/>
  <c r="AB24" i="2"/>
  <c r="AB8" i="2"/>
  <c r="AB11" i="2"/>
  <c r="AB22" i="2"/>
  <c r="AB33" i="2"/>
  <c r="AC33" i="2"/>
  <c r="AB46" i="2"/>
  <c r="AC44" i="2"/>
  <c r="AB19" i="2"/>
  <c r="AC39" i="2"/>
  <c r="AB29" i="2"/>
  <c r="AC24" i="2"/>
  <c r="AC42" i="2"/>
  <c r="AB47" i="2"/>
  <c r="AB49" i="2"/>
  <c r="AB21" i="2"/>
  <c r="AB10" i="2"/>
  <c r="AC21" i="2"/>
  <c r="AC11" i="2"/>
  <c r="AC8" i="2"/>
  <c r="AD21" i="2"/>
  <c r="AB27" i="2"/>
  <c r="AB42" i="2"/>
  <c r="AC17" i="2"/>
  <c r="AB28" i="2"/>
  <c r="AB17" i="2"/>
  <c r="AC22" i="2"/>
  <c r="AB14" i="2"/>
  <c r="AB31" i="2"/>
  <c r="AB39" i="2"/>
  <c r="AB7" i="2"/>
  <c r="AB34" i="2"/>
  <c r="AB13" i="2"/>
  <c r="AB36" i="2"/>
  <c r="AD42" i="2"/>
  <c r="AC7" i="2"/>
  <c r="AD11" i="2"/>
  <c r="AD33" i="2"/>
  <c r="AB37" i="2"/>
  <c r="AB41" i="2"/>
  <c r="AD24" i="2"/>
  <c r="AC28" i="2"/>
  <c r="AC29" i="2"/>
  <c r="AC49" i="2"/>
  <c r="AC34" i="2"/>
  <c r="AC31" i="2"/>
  <c r="AD22" i="2"/>
  <c r="AE42" i="2"/>
  <c r="AC47" i="2"/>
  <c r="AD17" i="2"/>
  <c r="AC10" i="2"/>
  <c r="AC19" i="2"/>
  <c r="AC46" i="2"/>
  <c r="AB16" i="2"/>
  <c r="AC36" i="2"/>
  <c r="AE21" i="2"/>
  <c r="AD44" i="2"/>
  <c r="AC14" i="2"/>
  <c r="AC13" i="2"/>
  <c r="AD39" i="2"/>
  <c r="AC27" i="2"/>
  <c r="AB25" i="2"/>
  <c r="AD8" i="2"/>
  <c r="AD47" i="2"/>
  <c r="AD31" i="2"/>
  <c r="AE39" i="2"/>
  <c r="AD14" i="2"/>
  <c r="AE17" i="2"/>
  <c r="AD34" i="2"/>
  <c r="AC25" i="2"/>
  <c r="AE44" i="2"/>
  <c r="AD29" i="2"/>
  <c r="AE11" i="2"/>
  <c r="AD13" i="2"/>
  <c r="AD46" i="2"/>
  <c r="AD28" i="2"/>
  <c r="AD7" i="2"/>
  <c r="AE33" i="2"/>
  <c r="AF42" i="2"/>
  <c r="AE24" i="2"/>
  <c r="AE8" i="2"/>
  <c r="AC37" i="2"/>
  <c r="AD19" i="2"/>
  <c r="AD36" i="2"/>
  <c r="AC16" i="2"/>
  <c r="AD10" i="2"/>
  <c r="AD49" i="2"/>
  <c r="AC41" i="2"/>
  <c r="AF21" i="2"/>
  <c r="AE22" i="2"/>
  <c r="AD27" i="2"/>
  <c r="AE31" i="2"/>
  <c r="AG21" i="2"/>
  <c r="AF44" i="2"/>
  <c r="AF8" i="2"/>
  <c r="AE28" i="2"/>
  <c r="AF17" i="2"/>
  <c r="AE29" i="2"/>
  <c r="AE10" i="2"/>
  <c r="AD25" i="2"/>
  <c r="AE14" i="2"/>
  <c r="AF24" i="2"/>
  <c r="AE46" i="2"/>
  <c r="AE36" i="2"/>
  <c r="AE19" i="2"/>
  <c r="AG42" i="2"/>
  <c r="AE13" i="2"/>
  <c r="AF39" i="2"/>
  <c r="AE7" i="2"/>
  <c r="AD41" i="2"/>
  <c r="AD37" i="2"/>
  <c r="AE27" i="2"/>
  <c r="AF33" i="2"/>
  <c r="AF22" i="2"/>
  <c r="AE49" i="2"/>
  <c r="AD16" i="2"/>
  <c r="AF11" i="2"/>
  <c r="AE47" i="2"/>
  <c r="AE34" i="2"/>
  <c r="AF29" i="2"/>
  <c r="AG33" i="2"/>
  <c r="AG24" i="2"/>
  <c r="AF47" i="2"/>
  <c r="AG8" i="2"/>
  <c r="AG11" i="2"/>
  <c r="AG22" i="2"/>
  <c r="AF19" i="2"/>
  <c r="AG44" i="2"/>
  <c r="AF28" i="2"/>
  <c r="AE25" i="2"/>
  <c r="AF31" i="2"/>
  <c r="AF36" i="2"/>
  <c r="AE37" i="2"/>
  <c r="AF49" i="2"/>
  <c r="AF27" i="2"/>
  <c r="AF10" i="2"/>
  <c r="AG17" i="2"/>
  <c r="AF7" i="2"/>
  <c r="AG39" i="2"/>
  <c r="AF34" i="2"/>
  <c r="AE16" i="2"/>
  <c r="AF13" i="2"/>
  <c r="AE41" i="2"/>
  <c r="AF14" i="2"/>
  <c r="AF46" i="2"/>
  <c r="AG47" i="2"/>
  <c r="AG7" i="2"/>
  <c r="AG36" i="2"/>
  <c r="AG34" i="2"/>
  <c r="AF37" i="2"/>
  <c r="AG13" i="2"/>
  <c r="AG37" i="2"/>
  <c r="AG41" i="2"/>
  <c r="AG25" i="2"/>
  <c r="AF41" i="2"/>
  <c r="AF25" i="2"/>
  <c r="AG14" i="2"/>
  <c r="AA23" i="2"/>
  <c r="AA9" i="2"/>
  <c r="AA6" i="2"/>
  <c r="AA5" i="2"/>
  <c r="AA32" i="2"/>
  <c r="AA35" i="2"/>
  <c r="AA30" i="2"/>
  <c r="AA26" i="2"/>
  <c r="AA20" i="2"/>
  <c r="AA12" i="2"/>
  <c r="AA15" i="2"/>
  <c r="AA4" i="2"/>
  <c r="AA18" i="2"/>
  <c r="AE40" i="2"/>
  <c r="AE38" i="2"/>
  <c r="AD43" i="2"/>
  <c r="AG48" i="2"/>
  <c r="AF48" i="2"/>
  <c r="AD45" i="2"/>
  <c r="AB48" i="2"/>
  <c r="AC48" i="2"/>
  <c r="AE45" i="2"/>
  <c r="AB38" i="2"/>
  <c r="AB45" i="2"/>
  <c r="AC45" i="2"/>
  <c r="AB40" i="2"/>
  <c r="AD48" i="2"/>
  <c r="AC38" i="2"/>
  <c r="AB43" i="2"/>
  <c r="AC40" i="2"/>
  <c r="AF45" i="2"/>
  <c r="AD38" i="2"/>
  <c r="AG45" i="2"/>
  <c r="AC43" i="2"/>
  <c r="AE48" i="2"/>
  <c r="AD40" i="2"/>
  <c r="AE43" i="2"/>
  <c r="AF40" i="2"/>
  <c r="AG40" i="2"/>
  <c r="AG38" i="2"/>
  <c r="AF38" i="2"/>
  <c r="AO26" i="2"/>
  <c r="AO5" i="2"/>
  <c r="AO32" i="2"/>
  <c r="AO20" i="2"/>
  <c r="AO12" i="2"/>
  <c r="AO4" i="2"/>
  <c r="AO30" i="2"/>
  <c r="AO9" i="2"/>
  <c r="AO35" i="2"/>
  <c r="AO23" i="2"/>
  <c r="AO15" i="2"/>
  <c r="AO18" i="2"/>
  <c r="AO6" i="2"/>
  <c r="AN5" i="2"/>
  <c r="AN32" i="2"/>
  <c r="AN20" i="2"/>
  <c r="AN12" i="2"/>
  <c r="AN35" i="2"/>
  <c r="AN23" i="2"/>
  <c r="AN15" i="2"/>
  <c r="AN4" i="2"/>
  <c r="AN30" i="2"/>
  <c r="AN26" i="2"/>
  <c r="AN18" i="2"/>
  <c r="AN6" i="2"/>
  <c r="AN9" i="2"/>
  <c r="AI29" i="2" l="1"/>
  <c r="AI38" i="2"/>
  <c r="AI42" i="2"/>
  <c r="AI36" i="2"/>
  <c r="AI27" i="2"/>
  <c r="AI48" i="2"/>
  <c r="AI13" i="2"/>
  <c r="AI19" i="2"/>
  <c r="AI34" i="2"/>
  <c r="AI7" i="2"/>
  <c r="AJ7" i="2" s="1"/>
  <c r="AQ7" i="2" s="1"/>
  <c r="AI46" i="2"/>
  <c r="AI16" i="2"/>
  <c r="AI39" i="2"/>
  <c r="AI31" i="2"/>
  <c r="AI10" i="2"/>
  <c r="AJ10" i="2" s="1"/>
  <c r="AQ10" i="2" s="1"/>
  <c r="AI33" i="2"/>
  <c r="AI41" i="2"/>
  <c r="AI14" i="2"/>
  <c r="AI21" i="2"/>
  <c r="AI22" i="2"/>
  <c r="AI40" i="2"/>
  <c r="AI37" i="2"/>
  <c r="AI49" i="2"/>
  <c r="AI11" i="2"/>
  <c r="AJ11" i="2" s="1"/>
  <c r="AQ11" i="2" s="1"/>
  <c r="AI25" i="2"/>
  <c r="AI17" i="2"/>
  <c r="AI47" i="2"/>
  <c r="AI8" i="2"/>
  <c r="AI45" i="2"/>
  <c r="AI28" i="2"/>
  <c r="AI24" i="2"/>
  <c r="AI44" i="2"/>
  <c r="AQ35" i="2"/>
  <c r="K43" i="1" s="1"/>
  <c r="K42" i="1"/>
  <c r="K44" i="1"/>
  <c r="K41" i="1"/>
  <c r="K54" i="1"/>
  <c r="K57" i="1"/>
  <c r="AQ48" i="2"/>
  <c r="K56" i="1" s="1"/>
  <c r="K49" i="1"/>
  <c r="AG43" i="2"/>
  <c r="AF43" i="2"/>
  <c r="AB15" i="2"/>
  <c r="AB20" i="2"/>
  <c r="AB5" i="2"/>
  <c r="AB32" i="2"/>
  <c r="AC6" i="2"/>
  <c r="AC18" i="2"/>
  <c r="AB23" i="2"/>
  <c r="AB9" i="2"/>
  <c r="AB35" i="2"/>
  <c r="AC9" i="2"/>
  <c r="AB18" i="2"/>
  <c r="K33" i="1"/>
  <c r="AB12" i="2"/>
  <c r="AB4" i="2"/>
  <c r="AB6" i="2"/>
  <c r="AB26" i="2"/>
  <c r="AC30" i="2"/>
  <c r="AB30" i="2"/>
  <c r="AC35" i="2"/>
  <c r="AC15" i="2"/>
  <c r="AC23" i="2"/>
  <c r="AC32" i="2"/>
  <c r="AC20" i="2"/>
  <c r="AC5" i="2"/>
  <c r="C5" i="5" l="1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C45" i="5"/>
  <c r="C47" i="5"/>
  <c r="C49" i="5"/>
  <c r="C51" i="5"/>
  <c r="C53" i="5"/>
  <c r="C55" i="5"/>
  <c r="C57" i="5"/>
  <c r="C59" i="5"/>
  <c r="C61" i="5"/>
  <c r="C63" i="5"/>
  <c r="C65" i="5"/>
  <c r="C67" i="5"/>
  <c r="C69" i="5"/>
  <c r="C71" i="5"/>
  <c r="C73" i="5"/>
  <c r="C75" i="5"/>
  <c r="C77" i="5"/>
  <c r="C79" i="5"/>
  <c r="C81" i="5"/>
  <c r="C83" i="5"/>
  <c r="C85" i="5"/>
  <c r="C87" i="5"/>
  <c r="C89" i="5"/>
  <c r="C91" i="5"/>
  <c r="C93" i="5"/>
  <c r="C95" i="5"/>
  <c r="C97" i="5"/>
  <c r="C99" i="5"/>
  <c r="C101" i="5"/>
  <c r="C103" i="5"/>
  <c r="C105" i="5"/>
  <c r="C107" i="5"/>
  <c r="C109" i="5"/>
  <c r="C111" i="5"/>
  <c r="C113" i="5"/>
  <c r="C115" i="5"/>
  <c r="C117" i="5"/>
  <c r="C119" i="5"/>
  <c r="C121" i="5"/>
  <c r="C123" i="5"/>
  <c r="C125" i="5"/>
  <c r="C127" i="5"/>
  <c r="C129" i="5"/>
  <c r="C131" i="5"/>
  <c r="C133" i="5"/>
  <c r="C135" i="5"/>
  <c r="C137" i="5"/>
  <c r="C139" i="5"/>
  <c r="C141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C44" i="5"/>
  <c r="C46" i="5"/>
  <c r="C48" i="5"/>
  <c r="C50" i="5"/>
  <c r="C52" i="5"/>
  <c r="C54" i="5"/>
  <c r="C56" i="5"/>
  <c r="C58" i="5"/>
  <c r="C60" i="5"/>
  <c r="C62" i="5"/>
  <c r="C64" i="5"/>
  <c r="C66" i="5"/>
  <c r="C68" i="5"/>
  <c r="C70" i="5"/>
  <c r="C72" i="5"/>
  <c r="C74" i="5"/>
  <c r="C76" i="5"/>
  <c r="C78" i="5"/>
  <c r="C80" i="5"/>
  <c r="C82" i="5"/>
  <c r="C84" i="5"/>
  <c r="C86" i="5"/>
  <c r="C88" i="5"/>
  <c r="C90" i="5"/>
  <c r="C92" i="5"/>
  <c r="C94" i="5"/>
  <c r="C96" i="5"/>
  <c r="C98" i="5"/>
  <c r="C100" i="5"/>
  <c r="C102" i="5"/>
  <c r="C104" i="5"/>
  <c r="C106" i="5"/>
  <c r="C108" i="5"/>
  <c r="C110" i="5"/>
  <c r="C112" i="5"/>
  <c r="C114" i="5"/>
  <c r="C116" i="5"/>
  <c r="C118" i="5"/>
  <c r="C120" i="5"/>
  <c r="C122" i="5"/>
  <c r="C124" i="5"/>
  <c r="C126" i="5"/>
  <c r="C128" i="5"/>
  <c r="C130" i="5"/>
  <c r="C132" i="5"/>
  <c r="C134" i="5"/>
  <c r="C136" i="5"/>
  <c r="C138" i="5"/>
  <c r="C140" i="5"/>
  <c r="C142" i="5"/>
  <c r="C144" i="5"/>
  <c r="C146" i="5"/>
  <c r="C148" i="5"/>
  <c r="C150" i="5"/>
  <c r="C143" i="5"/>
  <c r="C152" i="5"/>
  <c r="C155" i="5"/>
  <c r="C160" i="5"/>
  <c r="C165" i="5"/>
  <c r="C172" i="5"/>
  <c r="C147" i="5"/>
  <c r="C153" i="5"/>
  <c r="C158" i="5"/>
  <c r="C163" i="5"/>
  <c r="C170" i="5"/>
  <c r="C175" i="5"/>
  <c r="C177" i="5"/>
  <c r="C179" i="5"/>
  <c r="C181" i="5"/>
  <c r="C183" i="5"/>
  <c r="C185" i="5"/>
  <c r="C187" i="5"/>
  <c r="C189" i="5"/>
  <c r="C191" i="5"/>
  <c r="C193" i="5"/>
  <c r="C195" i="5"/>
  <c r="C197" i="5"/>
  <c r="C199" i="5"/>
  <c r="C201" i="5"/>
  <c r="C203" i="5"/>
  <c r="C205" i="5"/>
  <c r="C207" i="5"/>
  <c r="C209" i="5"/>
  <c r="C211" i="5"/>
  <c r="C213" i="5"/>
  <c r="C215" i="5"/>
  <c r="C217" i="5"/>
  <c r="C219" i="5"/>
  <c r="C221" i="5"/>
  <c r="C223" i="5"/>
  <c r="C225" i="5"/>
  <c r="C227" i="5"/>
  <c r="C229" i="5"/>
  <c r="C231" i="5"/>
  <c r="C233" i="5"/>
  <c r="C235" i="5"/>
  <c r="C237" i="5"/>
  <c r="C239" i="5"/>
  <c r="C241" i="5"/>
  <c r="C243" i="5"/>
  <c r="C245" i="5"/>
  <c r="C247" i="5"/>
  <c r="C249" i="5"/>
  <c r="C251" i="5"/>
  <c r="C253" i="5"/>
  <c r="C255" i="5"/>
  <c r="C257" i="5"/>
  <c r="C259" i="5"/>
  <c r="C261" i="5"/>
  <c r="C263" i="5"/>
  <c r="C265" i="5"/>
  <c r="C267" i="5"/>
  <c r="C269" i="5"/>
  <c r="C271" i="5"/>
  <c r="C273" i="5"/>
  <c r="C275" i="5"/>
  <c r="C277" i="5"/>
  <c r="C279" i="5"/>
  <c r="C281" i="5"/>
  <c r="C283" i="5"/>
  <c r="C285" i="5"/>
  <c r="C287" i="5"/>
  <c r="C289" i="5"/>
  <c r="C291" i="5"/>
  <c r="C293" i="5"/>
  <c r="C295" i="5"/>
  <c r="C297" i="5"/>
  <c r="C299" i="5"/>
  <c r="C301" i="5"/>
  <c r="C303" i="5"/>
  <c r="C305" i="5"/>
  <c r="C307" i="5"/>
  <c r="C161" i="5"/>
  <c r="C168" i="5"/>
  <c r="C173" i="5"/>
  <c r="C145" i="5"/>
  <c r="C151" i="5"/>
  <c r="C156" i="5"/>
  <c r="C159" i="5"/>
  <c r="C166" i="5"/>
  <c r="C171" i="5"/>
  <c r="C154" i="5"/>
  <c r="C157" i="5"/>
  <c r="C164" i="5"/>
  <c r="C169" i="5"/>
  <c r="C176" i="5"/>
  <c r="C178" i="5"/>
  <c r="C180" i="5"/>
  <c r="C182" i="5"/>
  <c r="C184" i="5"/>
  <c r="C186" i="5"/>
  <c r="C188" i="5"/>
  <c r="C190" i="5"/>
  <c r="C192" i="5"/>
  <c r="C194" i="5"/>
  <c r="C196" i="5"/>
  <c r="C198" i="5"/>
  <c r="C200" i="5"/>
  <c r="C202" i="5"/>
  <c r="C204" i="5"/>
  <c r="C206" i="5"/>
  <c r="C208" i="5"/>
  <c r="C210" i="5"/>
  <c r="C212" i="5"/>
  <c r="C214" i="5"/>
  <c r="C216" i="5"/>
  <c r="C218" i="5"/>
  <c r="C220" i="5"/>
  <c r="C222" i="5"/>
  <c r="C224" i="5"/>
  <c r="C226" i="5"/>
  <c r="C228" i="5"/>
  <c r="C230" i="5"/>
  <c r="C232" i="5"/>
  <c r="C234" i="5"/>
  <c r="C236" i="5"/>
  <c r="C238" i="5"/>
  <c r="C240" i="5"/>
  <c r="C242" i="5"/>
  <c r="C244" i="5"/>
  <c r="C246" i="5"/>
  <c r="C248" i="5"/>
  <c r="C250" i="5"/>
  <c r="C252" i="5"/>
  <c r="C254" i="5"/>
  <c r="C256" i="5"/>
  <c r="C258" i="5"/>
  <c r="C260" i="5"/>
  <c r="C262" i="5"/>
  <c r="C264" i="5"/>
  <c r="C266" i="5"/>
  <c r="C268" i="5"/>
  <c r="C270" i="5"/>
  <c r="C272" i="5"/>
  <c r="C274" i="5"/>
  <c r="C149" i="5"/>
  <c r="C162" i="5"/>
  <c r="C300" i="5"/>
  <c r="C167" i="5"/>
  <c r="C280" i="5"/>
  <c r="C286" i="5"/>
  <c r="C292" i="5"/>
  <c r="C298" i="5"/>
  <c r="C308" i="5"/>
  <c r="C310" i="5"/>
  <c r="C312" i="5"/>
  <c r="C314" i="5"/>
  <c r="C316" i="5"/>
  <c r="C318" i="5"/>
  <c r="C320" i="5"/>
  <c r="C322" i="5"/>
  <c r="C324" i="5"/>
  <c r="C326" i="5"/>
  <c r="C328" i="5"/>
  <c r="C330" i="5"/>
  <c r="C332" i="5"/>
  <c r="C334" i="5"/>
  <c r="C336" i="5"/>
  <c r="C338" i="5"/>
  <c r="C340" i="5"/>
  <c r="C342" i="5"/>
  <c r="C344" i="5"/>
  <c r="C346" i="5"/>
  <c r="C348" i="5"/>
  <c r="C350" i="5"/>
  <c r="C352" i="5"/>
  <c r="C354" i="5"/>
  <c r="C356" i="5"/>
  <c r="C358" i="5"/>
  <c r="C360" i="5"/>
  <c r="C362" i="5"/>
  <c r="C364" i="5"/>
  <c r="C366" i="5"/>
  <c r="C368" i="5"/>
  <c r="C370" i="5"/>
  <c r="C372" i="5"/>
  <c r="C374" i="5"/>
  <c r="C376" i="5"/>
  <c r="C378" i="5"/>
  <c r="C380" i="5"/>
  <c r="C382" i="5"/>
  <c r="C384" i="5"/>
  <c r="C386" i="5"/>
  <c r="C388" i="5"/>
  <c r="C390" i="5"/>
  <c r="C392" i="5"/>
  <c r="C394" i="5"/>
  <c r="C396" i="5"/>
  <c r="C398" i="5"/>
  <c r="C400" i="5"/>
  <c r="C402" i="5"/>
  <c r="C404" i="5"/>
  <c r="C406" i="5"/>
  <c r="C408" i="5"/>
  <c r="C410" i="5"/>
  <c r="C412" i="5"/>
  <c r="C414" i="5"/>
  <c r="C416" i="5"/>
  <c r="C418" i="5"/>
  <c r="C420" i="5"/>
  <c r="C422" i="5"/>
  <c r="C424" i="5"/>
  <c r="C426" i="5"/>
  <c r="C428" i="5"/>
  <c r="C430" i="5"/>
  <c r="C432" i="5"/>
  <c r="C434" i="5"/>
  <c r="C436" i="5"/>
  <c r="C438" i="5"/>
  <c r="C440" i="5"/>
  <c r="C174" i="5"/>
  <c r="C306" i="5"/>
  <c r="C278" i="5"/>
  <c r="C284" i="5"/>
  <c r="C290" i="5"/>
  <c r="C296" i="5"/>
  <c r="C304" i="5"/>
  <c r="C302" i="5"/>
  <c r="C309" i="5"/>
  <c r="C311" i="5"/>
  <c r="C313" i="5"/>
  <c r="C315" i="5"/>
  <c r="C317" i="5"/>
  <c r="C319" i="5"/>
  <c r="C321" i="5"/>
  <c r="C323" i="5"/>
  <c r="C325" i="5"/>
  <c r="C327" i="5"/>
  <c r="C329" i="5"/>
  <c r="C331" i="5"/>
  <c r="C333" i="5"/>
  <c r="C335" i="5"/>
  <c r="C337" i="5"/>
  <c r="C339" i="5"/>
  <c r="C341" i="5"/>
  <c r="C343" i="5"/>
  <c r="C345" i="5"/>
  <c r="C347" i="5"/>
  <c r="C349" i="5"/>
  <c r="C351" i="5"/>
  <c r="C353" i="5"/>
  <c r="C355" i="5"/>
  <c r="C357" i="5"/>
  <c r="C359" i="5"/>
  <c r="C361" i="5"/>
  <c r="C363" i="5"/>
  <c r="C365" i="5"/>
  <c r="C367" i="5"/>
  <c r="C369" i="5"/>
  <c r="C371" i="5"/>
  <c r="C373" i="5"/>
  <c r="C375" i="5"/>
  <c r="C377" i="5"/>
  <c r="C379" i="5"/>
  <c r="C381" i="5"/>
  <c r="C383" i="5"/>
  <c r="C385" i="5"/>
  <c r="C387" i="5"/>
  <c r="C389" i="5"/>
  <c r="C391" i="5"/>
  <c r="C393" i="5"/>
  <c r="C395" i="5"/>
  <c r="C397" i="5"/>
  <c r="C399" i="5"/>
  <c r="C401" i="5"/>
  <c r="C403" i="5"/>
  <c r="C405" i="5"/>
  <c r="C407" i="5"/>
  <c r="C409" i="5"/>
  <c r="C411" i="5"/>
  <c r="C413" i="5"/>
  <c r="C415" i="5"/>
  <c r="C417" i="5"/>
  <c r="C419" i="5"/>
  <c r="C421" i="5"/>
  <c r="C423" i="5"/>
  <c r="C425" i="5"/>
  <c r="C427" i="5"/>
  <c r="C294" i="5"/>
  <c r="C429" i="5"/>
  <c r="C437" i="5"/>
  <c r="C435" i="5"/>
  <c r="C445" i="5"/>
  <c r="C447" i="5"/>
  <c r="C449" i="5"/>
  <c r="C451" i="5"/>
  <c r="C453" i="5"/>
  <c r="C455" i="5"/>
  <c r="C457" i="5"/>
  <c r="C459" i="5"/>
  <c r="C461" i="5"/>
  <c r="C463" i="5"/>
  <c r="C465" i="5"/>
  <c r="C467" i="5"/>
  <c r="C469" i="5"/>
  <c r="C471" i="5"/>
  <c r="C473" i="5"/>
  <c r="C475" i="5"/>
  <c r="C477" i="5"/>
  <c r="C479" i="5"/>
  <c r="C481" i="5"/>
  <c r="C483" i="5"/>
  <c r="C485" i="5"/>
  <c r="C487" i="5"/>
  <c r="C489" i="5"/>
  <c r="C491" i="5"/>
  <c r="C493" i="5"/>
  <c r="C495" i="5"/>
  <c r="C497" i="5"/>
  <c r="C499" i="5"/>
  <c r="C501" i="5"/>
  <c r="C503" i="5"/>
  <c r="C505" i="5"/>
  <c r="C507" i="5"/>
  <c r="C509" i="5"/>
  <c r="C511" i="5"/>
  <c r="C513" i="5"/>
  <c r="C515" i="5"/>
  <c r="C517" i="5"/>
  <c r="C519" i="5"/>
  <c r="C521" i="5"/>
  <c r="C523" i="5"/>
  <c r="C525" i="5"/>
  <c r="C527" i="5"/>
  <c r="C529" i="5"/>
  <c r="C531" i="5"/>
  <c r="C533" i="5"/>
  <c r="C535" i="5"/>
  <c r="C537" i="5"/>
  <c r="C539" i="5"/>
  <c r="C541" i="5"/>
  <c r="C543" i="5"/>
  <c r="C545" i="5"/>
  <c r="C547" i="5"/>
  <c r="C549" i="5"/>
  <c r="C551" i="5"/>
  <c r="C553" i="5"/>
  <c r="C555" i="5"/>
  <c r="C557" i="5"/>
  <c r="C559" i="5"/>
  <c r="C561" i="5"/>
  <c r="C563" i="5"/>
  <c r="C565" i="5"/>
  <c r="C567" i="5"/>
  <c r="C569" i="5"/>
  <c r="C443" i="5"/>
  <c r="C276" i="5"/>
  <c r="C433" i="5"/>
  <c r="C441" i="5"/>
  <c r="C282" i="5"/>
  <c r="C4" i="5"/>
  <c r="C431" i="5"/>
  <c r="C439" i="5"/>
  <c r="C444" i="5"/>
  <c r="C446" i="5"/>
  <c r="C448" i="5"/>
  <c r="C450" i="5"/>
  <c r="C452" i="5"/>
  <c r="C454" i="5"/>
  <c r="C456" i="5"/>
  <c r="C458" i="5"/>
  <c r="C460" i="5"/>
  <c r="C462" i="5"/>
  <c r="C464" i="5"/>
  <c r="C466" i="5"/>
  <c r="C468" i="5"/>
  <c r="C470" i="5"/>
  <c r="C472" i="5"/>
  <c r="C474" i="5"/>
  <c r="C476" i="5"/>
  <c r="C478" i="5"/>
  <c r="C480" i="5"/>
  <c r="C482" i="5"/>
  <c r="C484" i="5"/>
  <c r="C486" i="5"/>
  <c r="C488" i="5"/>
  <c r="C490" i="5"/>
  <c r="C492" i="5"/>
  <c r="C494" i="5"/>
  <c r="C496" i="5"/>
  <c r="C498" i="5"/>
  <c r="C500" i="5"/>
  <c r="C502" i="5"/>
  <c r="C504" i="5"/>
  <c r="C506" i="5"/>
  <c r="C508" i="5"/>
  <c r="C510" i="5"/>
  <c r="C512" i="5"/>
  <c r="C514" i="5"/>
  <c r="C516" i="5"/>
  <c r="C518" i="5"/>
  <c r="C520" i="5"/>
  <c r="C522" i="5"/>
  <c r="C524" i="5"/>
  <c r="C526" i="5"/>
  <c r="C528" i="5"/>
  <c r="C530" i="5"/>
  <c r="C532" i="5"/>
  <c r="C534" i="5"/>
  <c r="C536" i="5"/>
  <c r="C538" i="5"/>
  <c r="C540" i="5"/>
  <c r="C542" i="5"/>
  <c r="C544" i="5"/>
  <c r="C546" i="5"/>
  <c r="C548" i="5"/>
  <c r="C550" i="5"/>
  <c r="C552" i="5"/>
  <c r="C554" i="5"/>
  <c r="C556" i="5"/>
  <c r="C558" i="5"/>
  <c r="C560" i="5"/>
  <c r="C562" i="5"/>
  <c r="C564" i="5"/>
  <c r="C566" i="5"/>
  <c r="C568" i="5"/>
  <c r="C570" i="5"/>
  <c r="C288" i="5"/>
  <c r="C442" i="5"/>
  <c r="AI43" i="2"/>
  <c r="AJ8" i="2"/>
  <c r="AQ8" i="2" s="1"/>
  <c r="AQ1" i="2"/>
  <c r="AQ2" i="2" a="1"/>
  <c r="AQ2" i="2" s="1"/>
  <c r="AQ12" i="2"/>
  <c r="K20" i="1" s="1"/>
  <c r="AQ32" i="2"/>
  <c r="K40" i="1" s="1"/>
  <c r="AD6" i="2"/>
  <c r="AD12" i="2"/>
  <c r="AC12" i="2"/>
  <c r="AD4" i="2"/>
  <c r="AC4" i="2"/>
  <c r="AD26" i="2"/>
  <c r="AC26" i="2"/>
  <c r="AQ20" i="2"/>
  <c r="K28" i="1" s="1"/>
  <c r="AQ26" i="2"/>
  <c r="K34" i="1" s="1"/>
  <c r="AQ18" i="2"/>
  <c r="K26" i="1" s="1"/>
  <c r="K21" i="1"/>
  <c r="K32" i="1"/>
  <c r="K24" i="1"/>
  <c r="K35" i="1"/>
  <c r="K22" i="1"/>
  <c r="K39" i="1"/>
  <c r="AQ30" i="2"/>
  <c r="K38" i="1" s="1"/>
  <c r="K36" i="1"/>
  <c r="AQ15" i="2"/>
  <c r="K23" i="1" s="1"/>
  <c r="K25" i="1"/>
  <c r="K37" i="1"/>
  <c r="AD18" i="2"/>
  <c r="K29" i="1"/>
  <c r="K30" i="1"/>
  <c r="AD30" i="2"/>
  <c r="AD35" i="2"/>
  <c r="AD20" i="2"/>
  <c r="AD15" i="2"/>
  <c r="AD32" i="2"/>
  <c r="AD23" i="2"/>
  <c r="AD5" i="2"/>
  <c r="D5" i="5" l="1"/>
  <c r="D7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D59" i="5"/>
  <c r="D61" i="5"/>
  <c r="D63" i="5"/>
  <c r="D65" i="5"/>
  <c r="D67" i="5"/>
  <c r="D69" i="5"/>
  <c r="D71" i="5"/>
  <c r="D73" i="5"/>
  <c r="D75" i="5"/>
  <c r="D77" i="5"/>
  <c r="D79" i="5"/>
  <c r="D81" i="5"/>
  <c r="D83" i="5"/>
  <c r="D85" i="5"/>
  <c r="D87" i="5"/>
  <c r="D89" i="5"/>
  <c r="D91" i="5"/>
  <c r="D93" i="5"/>
  <c r="D95" i="5"/>
  <c r="D97" i="5"/>
  <c r="D99" i="5"/>
  <c r="D101" i="5"/>
  <c r="D103" i="5"/>
  <c r="D105" i="5"/>
  <c r="D107" i="5"/>
  <c r="D109" i="5"/>
  <c r="D111" i="5"/>
  <c r="D113" i="5"/>
  <c r="D115" i="5"/>
  <c r="D117" i="5"/>
  <c r="D119" i="5"/>
  <c r="D121" i="5"/>
  <c r="D123" i="5"/>
  <c r="D125" i="5"/>
  <c r="D127" i="5"/>
  <c r="D129" i="5"/>
  <c r="D131" i="5"/>
  <c r="D133" i="5"/>
  <c r="D135" i="5"/>
  <c r="D137" i="5"/>
  <c r="D139" i="5"/>
  <c r="D141" i="5"/>
  <c r="D6" i="5"/>
  <c r="D8" i="5"/>
  <c r="D10" i="5"/>
  <c r="D12" i="5"/>
  <c r="D14" i="5"/>
  <c r="D16" i="5"/>
  <c r="D18" i="5"/>
  <c r="D20" i="5"/>
  <c r="D22" i="5"/>
  <c r="D24" i="5"/>
  <c r="D26" i="5"/>
  <c r="D28" i="5"/>
  <c r="D30" i="5"/>
  <c r="D32" i="5"/>
  <c r="D34" i="5"/>
  <c r="D36" i="5"/>
  <c r="D38" i="5"/>
  <c r="D40" i="5"/>
  <c r="D42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D84" i="5"/>
  <c r="D86" i="5"/>
  <c r="D88" i="5"/>
  <c r="D90" i="5"/>
  <c r="D92" i="5"/>
  <c r="D94" i="5"/>
  <c r="D96" i="5"/>
  <c r="D98" i="5"/>
  <c r="D100" i="5"/>
  <c r="D102" i="5"/>
  <c r="D104" i="5"/>
  <c r="D106" i="5"/>
  <c r="D108" i="5"/>
  <c r="D110" i="5"/>
  <c r="D112" i="5"/>
  <c r="D114" i="5"/>
  <c r="D116" i="5"/>
  <c r="D118" i="5"/>
  <c r="D120" i="5"/>
  <c r="D122" i="5"/>
  <c r="D124" i="5"/>
  <c r="D126" i="5"/>
  <c r="D128" i="5"/>
  <c r="D130" i="5"/>
  <c r="D132" i="5"/>
  <c r="D134" i="5"/>
  <c r="D136" i="5"/>
  <c r="D138" i="5"/>
  <c r="D140" i="5"/>
  <c r="D142" i="5"/>
  <c r="D144" i="5"/>
  <c r="D146" i="5"/>
  <c r="D162" i="5"/>
  <c r="D167" i="5"/>
  <c r="D174" i="5"/>
  <c r="D143" i="5"/>
  <c r="D152" i="5"/>
  <c r="D155" i="5"/>
  <c r="D160" i="5"/>
  <c r="D165" i="5"/>
  <c r="D172" i="5"/>
  <c r="D147" i="5"/>
  <c r="D150" i="5"/>
  <c r="D153" i="5"/>
  <c r="D158" i="5"/>
  <c r="D163" i="5"/>
  <c r="D170" i="5"/>
  <c r="D175" i="5"/>
  <c r="D177" i="5"/>
  <c r="D179" i="5"/>
  <c r="D181" i="5"/>
  <c r="D183" i="5"/>
  <c r="D185" i="5"/>
  <c r="D187" i="5"/>
  <c r="D189" i="5"/>
  <c r="D191" i="5"/>
  <c r="D193" i="5"/>
  <c r="D195" i="5"/>
  <c r="D197" i="5"/>
  <c r="D199" i="5"/>
  <c r="D201" i="5"/>
  <c r="D203" i="5"/>
  <c r="D205" i="5"/>
  <c r="D207" i="5"/>
  <c r="D209" i="5"/>
  <c r="D211" i="5"/>
  <c r="D213" i="5"/>
  <c r="D215" i="5"/>
  <c r="D217" i="5"/>
  <c r="D219" i="5"/>
  <c r="D221" i="5"/>
  <c r="D223" i="5"/>
  <c r="D225" i="5"/>
  <c r="D227" i="5"/>
  <c r="D229" i="5"/>
  <c r="D231" i="5"/>
  <c r="D233" i="5"/>
  <c r="D235" i="5"/>
  <c r="D237" i="5"/>
  <c r="D239" i="5"/>
  <c r="D241" i="5"/>
  <c r="D243" i="5"/>
  <c r="D245" i="5"/>
  <c r="D247" i="5"/>
  <c r="D249" i="5"/>
  <c r="D251" i="5"/>
  <c r="D253" i="5"/>
  <c r="D255" i="5"/>
  <c r="D257" i="5"/>
  <c r="D259" i="5"/>
  <c r="D261" i="5"/>
  <c r="D263" i="5"/>
  <c r="D265" i="5"/>
  <c r="D267" i="5"/>
  <c r="D269" i="5"/>
  <c r="D271" i="5"/>
  <c r="D273" i="5"/>
  <c r="D275" i="5"/>
  <c r="D277" i="5"/>
  <c r="D279" i="5"/>
  <c r="D281" i="5"/>
  <c r="D283" i="5"/>
  <c r="D285" i="5"/>
  <c r="D287" i="5"/>
  <c r="D289" i="5"/>
  <c r="D291" i="5"/>
  <c r="D293" i="5"/>
  <c r="D295" i="5"/>
  <c r="D297" i="5"/>
  <c r="D299" i="5"/>
  <c r="D301" i="5"/>
  <c r="D303" i="5"/>
  <c r="D305" i="5"/>
  <c r="D307" i="5"/>
  <c r="D161" i="5"/>
  <c r="D168" i="5"/>
  <c r="D173" i="5"/>
  <c r="D145" i="5"/>
  <c r="D151" i="5"/>
  <c r="D156" i="5"/>
  <c r="D148" i="5"/>
  <c r="D159" i="5"/>
  <c r="D166" i="5"/>
  <c r="D171" i="5"/>
  <c r="D154" i="5"/>
  <c r="D157" i="5"/>
  <c r="D164" i="5"/>
  <c r="D169" i="5"/>
  <c r="D176" i="5"/>
  <c r="D178" i="5"/>
  <c r="D180" i="5"/>
  <c r="D182" i="5"/>
  <c r="D184" i="5"/>
  <c r="D186" i="5"/>
  <c r="D188" i="5"/>
  <c r="D190" i="5"/>
  <c r="D192" i="5"/>
  <c r="D194" i="5"/>
  <c r="D196" i="5"/>
  <c r="D198" i="5"/>
  <c r="D200" i="5"/>
  <c r="D202" i="5"/>
  <c r="D204" i="5"/>
  <c r="D206" i="5"/>
  <c r="D208" i="5"/>
  <c r="D210" i="5"/>
  <c r="D212" i="5"/>
  <c r="D214" i="5"/>
  <c r="D216" i="5"/>
  <c r="D218" i="5"/>
  <c r="D220" i="5"/>
  <c r="D222" i="5"/>
  <c r="D224" i="5"/>
  <c r="D226" i="5"/>
  <c r="D228" i="5"/>
  <c r="D230" i="5"/>
  <c r="D232" i="5"/>
  <c r="D234" i="5"/>
  <c r="D236" i="5"/>
  <c r="D238" i="5"/>
  <c r="D240" i="5"/>
  <c r="D242" i="5"/>
  <c r="D244" i="5"/>
  <c r="D246" i="5"/>
  <c r="D248" i="5"/>
  <c r="D250" i="5"/>
  <c r="D252" i="5"/>
  <c r="D254" i="5"/>
  <c r="D256" i="5"/>
  <c r="D258" i="5"/>
  <c r="D260" i="5"/>
  <c r="D262" i="5"/>
  <c r="D264" i="5"/>
  <c r="D266" i="5"/>
  <c r="D268" i="5"/>
  <c r="D270" i="5"/>
  <c r="D272" i="5"/>
  <c r="D274" i="5"/>
  <c r="D276" i="5"/>
  <c r="D278" i="5"/>
  <c r="D280" i="5"/>
  <c r="D282" i="5"/>
  <c r="D284" i="5"/>
  <c r="D286" i="5"/>
  <c r="D288" i="5"/>
  <c r="D290" i="5"/>
  <c r="D292" i="5"/>
  <c r="D294" i="5"/>
  <c r="D296" i="5"/>
  <c r="D300" i="5"/>
  <c r="D298" i="5"/>
  <c r="D308" i="5"/>
  <c r="D310" i="5"/>
  <c r="D312" i="5"/>
  <c r="D314" i="5"/>
  <c r="D316" i="5"/>
  <c r="D318" i="5"/>
  <c r="D320" i="5"/>
  <c r="D322" i="5"/>
  <c r="D324" i="5"/>
  <c r="D326" i="5"/>
  <c r="D328" i="5"/>
  <c r="D330" i="5"/>
  <c r="D332" i="5"/>
  <c r="D334" i="5"/>
  <c r="D336" i="5"/>
  <c r="D338" i="5"/>
  <c r="D340" i="5"/>
  <c r="D342" i="5"/>
  <c r="D344" i="5"/>
  <c r="D346" i="5"/>
  <c r="D348" i="5"/>
  <c r="D350" i="5"/>
  <c r="D352" i="5"/>
  <c r="D354" i="5"/>
  <c r="D356" i="5"/>
  <c r="D358" i="5"/>
  <c r="D360" i="5"/>
  <c r="D362" i="5"/>
  <c r="D364" i="5"/>
  <c r="D366" i="5"/>
  <c r="D368" i="5"/>
  <c r="D370" i="5"/>
  <c r="D372" i="5"/>
  <c r="D374" i="5"/>
  <c r="D376" i="5"/>
  <c r="D378" i="5"/>
  <c r="D380" i="5"/>
  <c r="D382" i="5"/>
  <c r="D384" i="5"/>
  <c r="D386" i="5"/>
  <c r="D388" i="5"/>
  <c r="D390" i="5"/>
  <c r="D392" i="5"/>
  <c r="D394" i="5"/>
  <c r="D396" i="5"/>
  <c r="D149" i="5"/>
  <c r="D306" i="5"/>
  <c r="D304" i="5"/>
  <c r="D321" i="5"/>
  <c r="D345" i="5"/>
  <c r="D369" i="5"/>
  <c r="D393" i="5"/>
  <c r="D407" i="5"/>
  <c r="D412" i="5"/>
  <c r="D416" i="5"/>
  <c r="D423" i="5"/>
  <c r="D426" i="5"/>
  <c r="D442" i="5"/>
  <c r="D323" i="5"/>
  <c r="D347" i="5"/>
  <c r="D371" i="5"/>
  <c r="D395" i="5"/>
  <c r="D408" i="5"/>
  <c r="D429" i="5"/>
  <c r="D437" i="5"/>
  <c r="D325" i="5"/>
  <c r="D349" i="5"/>
  <c r="D373" i="5"/>
  <c r="D397" i="5"/>
  <c r="D420" i="5"/>
  <c r="D432" i="5"/>
  <c r="D440" i="5"/>
  <c r="D302" i="5"/>
  <c r="D327" i="5"/>
  <c r="D351" i="5"/>
  <c r="D375" i="5"/>
  <c r="D398" i="5"/>
  <c r="D409" i="5"/>
  <c r="D413" i="5"/>
  <c r="D417" i="5"/>
  <c r="D329" i="5"/>
  <c r="D353" i="5"/>
  <c r="D377" i="5"/>
  <c r="D399" i="5"/>
  <c r="D424" i="5"/>
  <c r="D427" i="5"/>
  <c r="D435" i="5"/>
  <c r="D445" i="5"/>
  <c r="D447" i="5"/>
  <c r="D449" i="5"/>
  <c r="D451" i="5"/>
  <c r="D453" i="5"/>
  <c r="D455" i="5"/>
  <c r="D457" i="5"/>
  <c r="D459" i="5"/>
  <c r="D461" i="5"/>
  <c r="D463" i="5"/>
  <c r="D465" i="5"/>
  <c r="D467" i="5"/>
  <c r="D469" i="5"/>
  <c r="D471" i="5"/>
  <c r="D473" i="5"/>
  <c r="D475" i="5"/>
  <c r="D477" i="5"/>
  <c r="D479" i="5"/>
  <c r="D481" i="5"/>
  <c r="D483" i="5"/>
  <c r="D485" i="5"/>
  <c r="D487" i="5"/>
  <c r="D489" i="5"/>
  <c r="D491" i="5"/>
  <c r="D493" i="5"/>
  <c r="D495" i="5"/>
  <c r="D497" i="5"/>
  <c r="D499" i="5"/>
  <c r="D501" i="5"/>
  <c r="D503" i="5"/>
  <c r="D505" i="5"/>
  <c r="D507" i="5"/>
  <c r="D509" i="5"/>
  <c r="D511" i="5"/>
  <c r="D513" i="5"/>
  <c r="D515" i="5"/>
  <c r="D517" i="5"/>
  <c r="D519" i="5"/>
  <c r="D521" i="5"/>
  <c r="D523" i="5"/>
  <c r="D525" i="5"/>
  <c r="D527" i="5"/>
  <c r="D529" i="5"/>
  <c r="D531" i="5"/>
  <c r="D533" i="5"/>
  <c r="D535" i="5"/>
  <c r="D537" i="5"/>
  <c r="D539" i="5"/>
  <c r="D541" i="5"/>
  <c r="D543" i="5"/>
  <c r="D545" i="5"/>
  <c r="D547" i="5"/>
  <c r="D549" i="5"/>
  <c r="D551" i="5"/>
  <c r="D553" i="5"/>
  <c r="D555" i="5"/>
  <c r="D557" i="5"/>
  <c r="D559" i="5"/>
  <c r="D561" i="5"/>
  <c r="D563" i="5"/>
  <c r="D565" i="5"/>
  <c r="D567" i="5"/>
  <c r="D569" i="5"/>
  <c r="D331" i="5"/>
  <c r="D355" i="5"/>
  <c r="D379" i="5"/>
  <c r="D400" i="5"/>
  <c r="D421" i="5"/>
  <c r="D430" i="5"/>
  <c r="D438" i="5"/>
  <c r="D443" i="5"/>
  <c r="D309" i="5"/>
  <c r="D333" i="5"/>
  <c r="D357" i="5"/>
  <c r="D381" i="5"/>
  <c r="D401" i="5"/>
  <c r="D410" i="5"/>
  <c r="D414" i="5"/>
  <c r="D311" i="5"/>
  <c r="D335" i="5"/>
  <c r="D359" i="5"/>
  <c r="D383" i="5"/>
  <c r="D402" i="5"/>
  <c r="D418" i="5"/>
  <c r="D433" i="5"/>
  <c r="D441" i="5"/>
  <c r="D4" i="5"/>
  <c r="D343" i="5"/>
  <c r="D313" i="5"/>
  <c r="D337" i="5"/>
  <c r="D361" i="5"/>
  <c r="D385" i="5"/>
  <c r="D403" i="5"/>
  <c r="D425" i="5"/>
  <c r="D428" i="5"/>
  <c r="D436" i="5"/>
  <c r="D319" i="5"/>
  <c r="D315" i="5"/>
  <c r="D339" i="5"/>
  <c r="D363" i="5"/>
  <c r="D387" i="5"/>
  <c r="D404" i="5"/>
  <c r="D411" i="5"/>
  <c r="D415" i="5"/>
  <c r="D422" i="5"/>
  <c r="D391" i="5"/>
  <c r="D317" i="5"/>
  <c r="D341" i="5"/>
  <c r="D365" i="5"/>
  <c r="D389" i="5"/>
  <c r="D405" i="5"/>
  <c r="D419" i="5"/>
  <c r="D431" i="5"/>
  <c r="D439" i="5"/>
  <c r="D444" i="5"/>
  <c r="D446" i="5"/>
  <c r="D448" i="5"/>
  <c r="D450" i="5"/>
  <c r="D452" i="5"/>
  <c r="D454" i="5"/>
  <c r="D456" i="5"/>
  <c r="D458" i="5"/>
  <c r="D460" i="5"/>
  <c r="D462" i="5"/>
  <c r="D464" i="5"/>
  <c r="D466" i="5"/>
  <c r="D468" i="5"/>
  <c r="D470" i="5"/>
  <c r="D472" i="5"/>
  <c r="D474" i="5"/>
  <c r="D476" i="5"/>
  <c r="D478" i="5"/>
  <c r="D480" i="5"/>
  <c r="D482" i="5"/>
  <c r="D484" i="5"/>
  <c r="D486" i="5"/>
  <c r="D488" i="5"/>
  <c r="D490" i="5"/>
  <c r="D492" i="5"/>
  <c r="D494" i="5"/>
  <c r="D496" i="5"/>
  <c r="D498" i="5"/>
  <c r="D500" i="5"/>
  <c r="D502" i="5"/>
  <c r="D504" i="5"/>
  <c r="D506" i="5"/>
  <c r="D508" i="5"/>
  <c r="D510" i="5"/>
  <c r="D512" i="5"/>
  <c r="D514" i="5"/>
  <c r="D516" i="5"/>
  <c r="D518" i="5"/>
  <c r="D520" i="5"/>
  <c r="D522" i="5"/>
  <c r="D524" i="5"/>
  <c r="D526" i="5"/>
  <c r="D528" i="5"/>
  <c r="D530" i="5"/>
  <c r="D532" i="5"/>
  <c r="D534" i="5"/>
  <c r="D536" i="5"/>
  <c r="D538" i="5"/>
  <c r="D540" i="5"/>
  <c r="D542" i="5"/>
  <c r="D544" i="5"/>
  <c r="D546" i="5"/>
  <c r="D548" i="5"/>
  <c r="D550" i="5"/>
  <c r="D552" i="5"/>
  <c r="D554" i="5"/>
  <c r="D556" i="5"/>
  <c r="D558" i="5"/>
  <c r="D560" i="5"/>
  <c r="D562" i="5"/>
  <c r="D564" i="5"/>
  <c r="D566" i="5"/>
  <c r="D568" i="5"/>
  <c r="D570" i="5"/>
  <c r="D367" i="5"/>
  <c r="D406" i="5"/>
  <c r="D434" i="5"/>
  <c r="AE4" i="2"/>
  <c r="AE6" i="2"/>
  <c r="AE26" i="2"/>
  <c r="AE12" i="2"/>
  <c r="AE9" i="2"/>
  <c r="AD9" i="2"/>
  <c r="AE18" i="2"/>
  <c r="AE30" i="2"/>
  <c r="AE35" i="2"/>
  <c r="AE32" i="2"/>
  <c r="AE20" i="2"/>
  <c r="AE23" i="2"/>
  <c r="AE15" i="2"/>
  <c r="AE5" i="2"/>
  <c r="E5" i="5" l="1"/>
  <c r="E29" i="5"/>
  <c r="E53" i="5"/>
  <c r="E77" i="5"/>
  <c r="E101" i="5"/>
  <c r="E125" i="5"/>
  <c r="E12" i="5"/>
  <c r="E36" i="5"/>
  <c r="E60" i="5"/>
  <c r="E84" i="5"/>
  <c r="E108" i="5"/>
  <c r="E132" i="5"/>
  <c r="E156" i="5"/>
  <c r="E143" i="5"/>
  <c r="E187" i="5"/>
  <c r="E211" i="5"/>
  <c r="E235" i="5"/>
  <c r="E259" i="5"/>
  <c r="E279" i="5"/>
  <c r="E315" i="5"/>
  <c r="E339" i="5"/>
  <c r="E363" i="5"/>
  <c r="E387" i="5"/>
  <c r="E411" i="5"/>
  <c r="E300" i="5"/>
  <c r="E277" i="5"/>
  <c r="E298" i="5"/>
  <c r="E316" i="5"/>
  <c r="E340" i="5"/>
  <c r="E364" i="5"/>
  <c r="E388" i="5"/>
  <c r="E412" i="5"/>
  <c r="E180" i="5"/>
  <c r="E306" i="5"/>
  <c r="E275" i="5"/>
  <c r="E440" i="5"/>
  <c r="E455" i="5"/>
  <c r="E479" i="5"/>
  <c r="E503" i="5"/>
  <c r="E527" i="5"/>
  <c r="E551" i="5"/>
  <c r="E438" i="5"/>
  <c r="E520" i="5"/>
  <c r="E500" i="5"/>
  <c r="E504" i="5"/>
  <c r="E508" i="5"/>
  <c r="E512" i="5"/>
  <c r="E540" i="5"/>
  <c r="E7" i="5"/>
  <c r="E31" i="5"/>
  <c r="E55" i="5"/>
  <c r="E79" i="5"/>
  <c r="E103" i="5"/>
  <c r="E127" i="5"/>
  <c r="E14" i="5"/>
  <c r="E38" i="5"/>
  <c r="E62" i="5"/>
  <c r="E86" i="5"/>
  <c r="E110" i="5"/>
  <c r="E134" i="5"/>
  <c r="E158" i="5"/>
  <c r="E155" i="5"/>
  <c r="E189" i="5"/>
  <c r="E213" i="5"/>
  <c r="E237" i="5"/>
  <c r="E161" i="5"/>
  <c r="E282" i="5"/>
  <c r="E317" i="5"/>
  <c r="E341" i="5"/>
  <c r="E365" i="5"/>
  <c r="E389" i="5"/>
  <c r="E413" i="5"/>
  <c r="E305" i="5"/>
  <c r="E280" i="5"/>
  <c r="E176" i="5"/>
  <c r="E318" i="5"/>
  <c r="E342" i="5"/>
  <c r="E366" i="5"/>
  <c r="E390" i="5"/>
  <c r="E414" i="5"/>
  <c r="E204" i="5"/>
  <c r="E182" i="5"/>
  <c r="E304" i="5"/>
  <c r="E258" i="5"/>
  <c r="E457" i="5"/>
  <c r="E481" i="5"/>
  <c r="E505" i="5"/>
  <c r="E529" i="5"/>
  <c r="E553" i="5"/>
  <c r="E443" i="5"/>
  <c r="E544" i="5"/>
  <c r="E524" i="5"/>
  <c r="E528" i="5"/>
  <c r="E532" i="5"/>
  <c r="E536" i="5"/>
  <c r="E564" i="5"/>
  <c r="E9" i="5"/>
  <c r="E33" i="5"/>
  <c r="E57" i="5"/>
  <c r="E81" i="5"/>
  <c r="E105" i="5"/>
  <c r="E129" i="5"/>
  <c r="E16" i="5"/>
  <c r="E40" i="5"/>
  <c r="E64" i="5"/>
  <c r="E88" i="5"/>
  <c r="E112" i="5"/>
  <c r="E136" i="5"/>
  <c r="E160" i="5"/>
  <c r="E165" i="5"/>
  <c r="E191" i="5"/>
  <c r="E215" i="5"/>
  <c r="E239" i="5"/>
  <c r="E173" i="5"/>
  <c r="E285" i="5"/>
  <c r="E319" i="5"/>
  <c r="E343" i="5"/>
  <c r="E367" i="5"/>
  <c r="E391" i="5"/>
  <c r="E415" i="5"/>
  <c r="E169" i="5"/>
  <c r="E283" i="5"/>
  <c r="E200" i="5"/>
  <c r="E320" i="5"/>
  <c r="E344" i="5"/>
  <c r="E368" i="5"/>
  <c r="E392" i="5"/>
  <c r="E416" i="5"/>
  <c r="E228" i="5"/>
  <c r="E206" i="5"/>
  <c r="E434" i="5"/>
  <c r="E417" i="5"/>
  <c r="E459" i="5"/>
  <c r="E483" i="5"/>
  <c r="E507" i="5"/>
  <c r="E531" i="5"/>
  <c r="E555" i="5"/>
  <c r="E4" i="5"/>
  <c r="E568" i="5"/>
  <c r="E548" i="5"/>
  <c r="E552" i="5"/>
  <c r="E556" i="5"/>
  <c r="E560" i="5"/>
  <c r="E446" i="5"/>
  <c r="E11" i="5"/>
  <c r="E35" i="5"/>
  <c r="E59" i="5"/>
  <c r="E83" i="5"/>
  <c r="E107" i="5"/>
  <c r="E131" i="5"/>
  <c r="E18" i="5"/>
  <c r="E42" i="5"/>
  <c r="E66" i="5"/>
  <c r="E90" i="5"/>
  <c r="E114" i="5"/>
  <c r="E138" i="5"/>
  <c r="E162" i="5"/>
  <c r="E147" i="5"/>
  <c r="E193" i="5"/>
  <c r="E217" i="5"/>
  <c r="E241" i="5"/>
  <c r="E145" i="5"/>
  <c r="E288" i="5"/>
  <c r="E321" i="5"/>
  <c r="E345" i="5"/>
  <c r="E369" i="5"/>
  <c r="E393" i="5"/>
  <c r="E190" i="5"/>
  <c r="E194" i="5"/>
  <c r="E286" i="5"/>
  <c r="E224" i="5"/>
  <c r="E322" i="5"/>
  <c r="E346" i="5"/>
  <c r="E370" i="5"/>
  <c r="E394" i="5"/>
  <c r="E418" i="5"/>
  <c r="E252" i="5"/>
  <c r="E230" i="5"/>
  <c r="E186" i="5"/>
  <c r="E270" i="5"/>
  <c r="E461" i="5"/>
  <c r="E485" i="5"/>
  <c r="E509" i="5"/>
  <c r="E533" i="5"/>
  <c r="E557" i="5"/>
  <c r="E433" i="5"/>
  <c r="E542" i="5"/>
  <c r="E566" i="5"/>
  <c r="E494" i="5"/>
  <c r="E470" i="5"/>
  <c r="E466" i="5"/>
  <c r="E13" i="5"/>
  <c r="E37" i="5"/>
  <c r="E61" i="5"/>
  <c r="E85" i="5"/>
  <c r="E109" i="5"/>
  <c r="E133" i="5"/>
  <c r="E20" i="5"/>
  <c r="E44" i="5"/>
  <c r="E68" i="5"/>
  <c r="E92" i="5"/>
  <c r="E116" i="5"/>
  <c r="E140" i="5"/>
  <c r="E164" i="5"/>
  <c r="E153" i="5"/>
  <c r="E195" i="5"/>
  <c r="E219" i="5"/>
  <c r="E243" i="5"/>
  <c r="E151" i="5"/>
  <c r="E291" i="5"/>
  <c r="E323" i="5"/>
  <c r="E347" i="5"/>
  <c r="E371" i="5"/>
  <c r="E395" i="5"/>
  <c r="E214" i="5"/>
  <c r="E218" i="5"/>
  <c r="E289" i="5"/>
  <c r="E248" i="5"/>
  <c r="E324" i="5"/>
  <c r="E348" i="5"/>
  <c r="E372" i="5"/>
  <c r="E396" i="5"/>
  <c r="E420" i="5"/>
  <c r="E268" i="5"/>
  <c r="E254" i="5"/>
  <c r="E423" i="5"/>
  <c r="E424" i="5"/>
  <c r="E463" i="5"/>
  <c r="E487" i="5"/>
  <c r="E511" i="5"/>
  <c r="E535" i="5"/>
  <c r="E559" i="5"/>
  <c r="E441" i="5"/>
  <c r="E450" i="5"/>
  <c r="E454" i="5"/>
  <c r="E431" i="5"/>
  <c r="E462" i="5"/>
  <c r="E490" i="5"/>
  <c r="E15" i="5"/>
  <c r="E39" i="5"/>
  <c r="E63" i="5"/>
  <c r="E87" i="5"/>
  <c r="E111" i="5"/>
  <c r="E135" i="5"/>
  <c r="E22" i="5"/>
  <c r="E46" i="5"/>
  <c r="E70" i="5"/>
  <c r="E94" i="5"/>
  <c r="E118" i="5"/>
  <c r="E142" i="5"/>
  <c r="E166" i="5"/>
  <c r="E163" i="5"/>
  <c r="E197" i="5"/>
  <c r="E221" i="5"/>
  <c r="E245" i="5"/>
  <c r="E159" i="5"/>
  <c r="E294" i="5"/>
  <c r="E325" i="5"/>
  <c r="E349" i="5"/>
  <c r="E373" i="5"/>
  <c r="E397" i="5"/>
  <c r="E238" i="5"/>
  <c r="E242" i="5"/>
  <c r="E292" i="5"/>
  <c r="E266" i="5"/>
  <c r="E326" i="5"/>
  <c r="E350" i="5"/>
  <c r="E374" i="5"/>
  <c r="E398" i="5"/>
  <c r="E422" i="5"/>
  <c r="E278" i="5"/>
  <c r="E299" i="5"/>
  <c r="E426" i="5"/>
  <c r="E427" i="5"/>
  <c r="E465" i="5"/>
  <c r="E489" i="5"/>
  <c r="E513" i="5"/>
  <c r="E537" i="5"/>
  <c r="E561" i="5"/>
  <c r="E425" i="5"/>
  <c r="E474" i="5"/>
  <c r="E478" i="5"/>
  <c r="E458" i="5"/>
  <c r="E486" i="5"/>
  <c r="E514" i="5"/>
  <c r="E17" i="5"/>
  <c r="E41" i="5"/>
  <c r="E65" i="5"/>
  <c r="E89" i="5"/>
  <c r="E113" i="5"/>
  <c r="E137" i="5"/>
  <c r="E24" i="5"/>
  <c r="E48" i="5"/>
  <c r="E72" i="5"/>
  <c r="E96" i="5"/>
  <c r="E120" i="5"/>
  <c r="E144" i="5"/>
  <c r="E168" i="5"/>
  <c r="E175" i="5"/>
  <c r="E199" i="5"/>
  <c r="E223" i="5"/>
  <c r="E247" i="5"/>
  <c r="E171" i="5"/>
  <c r="E297" i="5"/>
  <c r="E327" i="5"/>
  <c r="E351" i="5"/>
  <c r="E375" i="5"/>
  <c r="E399" i="5"/>
  <c r="E261" i="5"/>
  <c r="E263" i="5"/>
  <c r="E295" i="5"/>
  <c r="E273" i="5"/>
  <c r="E328" i="5"/>
  <c r="E352" i="5"/>
  <c r="E376" i="5"/>
  <c r="E400" i="5"/>
  <c r="E178" i="5"/>
  <c r="E281" i="5"/>
  <c r="E157" i="5"/>
  <c r="E442" i="5"/>
  <c r="E435" i="5"/>
  <c r="E467" i="5"/>
  <c r="E491" i="5"/>
  <c r="E515" i="5"/>
  <c r="E539" i="5"/>
  <c r="E563" i="5"/>
  <c r="E428" i="5"/>
  <c r="E498" i="5"/>
  <c r="E502" i="5"/>
  <c r="E482" i="5"/>
  <c r="E510" i="5"/>
  <c r="E538" i="5"/>
  <c r="E19" i="5"/>
  <c r="E43" i="5"/>
  <c r="E67" i="5"/>
  <c r="E91" i="5"/>
  <c r="E115" i="5"/>
  <c r="E139" i="5"/>
  <c r="E26" i="5"/>
  <c r="E50" i="5"/>
  <c r="E74" i="5"/>
  <c r="E98" i="5"/>
  <c r="E122" i="5"/>
  <c r="E146" i="5"/>
  <c r="E170" i="5"/>
  <c r="E177" i="5"/>
  <c r="E201" i="5"/>
  <c r="E225" i="5"/>
  <c r="E249" i="5"/>
  <c r="E188" i="5"/>
  <c r="E302" i="5"/>
  <c r="E329" i="5"/>
  <c r="E353" i="5"/>
  <c r="E377" i="5"/>
  <c r="E401" i="5"/>
  <c r="E192" i="5"/>
  <c r="E272" i="5"/>
  <c r="E303" i="5"/>
  <c r="E301" i="5"/>
  <c r="E330" i="5"/>
  <c r="E354" i="5"/>
  <c r="E378" i="5"/>
  <c r="E402" i="5"/>
  <c r="E202" i="5"/>
  <c r="E284" i="5"/>
  <c r="E184" i="5"/>
  <c r="E210" i="5"/>
  <c r="E445" i="5"/>
  <c r="E469" i="5"/>
  <c r="E493" i="5"/>
  <c r="E517" i="5"/>
  <c r="E541" i="5"/>
  <c r="E565" i="5"/>
  <c r="E436" i="5"/>
  <c r="E522" i="5"/>
  <c r="E526" i="5"/>
  <c r="E506" i="5"/>
  <c r="E534" i="5"/>
  <c r="E562" i="5"/>
  <c r="E21" i="5"/>
  <c r="E45" i="5"/>
  <c r="E69" i="5"/>
  <c r="E93" i="5"/>
  <c r="E117" i="5"/>
  <c r="E141" i="5"/>
  <c r="E28" i="5"/>
  <c r="E52" i="5"/>
  <c r="E76" i="5"/>
  <c r="E100" i="5"/>
  <c r="E124" i="5"/>
  <c r="E148" i="5"/>
  <c r="E172" i="5"/>
  <c r="E179" i="5"/>
  <c r="E203" i="5"/>
  <c r="E227" i="5"/>
  <c r="E251" i="5"/>
  <c r="E212" i="5"/>
  <c r="E307" i="5"/>
  <c r="E331" i="5"/>
  <c r="E355" i="5"/>
  <c r="E379" i="5"/>
  <c r="E403" i="5"/>
  <c r="E216" i="5"/>
  <c r="E196" i="5"/>
  <c r="E198" i="5"/>
  <c r="E308" i="5"/>
  <c r="E332" i="5"/>
  <c r="E356" i="5"/>
  <c r="E380" i="5"/>
  <c r="E404" i="5"/>
  <c r="E226" i="5"/>
  <c r="E287" i="5"/>
  <c r="E208" i="5"/>
  <c r="E429" i="5"/>
  <c r="E447" i="5"/>
  <c r="E471" i="5"/>
  <c r="E495" i="5"/>
  <c r="E519" i="5"/>
  <c r="E543" i="5"/>
  <c r="E567" i="5"/>
  <c r="E419" i="5"/>
  <c r="E546" i="5"/>
  <c r="E550" i="5"/>
  <c r="E530" i="5"/>
  <c r="E558" i="5"/>
  <c r="E444" i="5"/>
  <c r="E23" i="5"/>
  <c r="E47" i="5"/>
  <c r="E71" i="5"/>
  <c r="E95" i="5"/>
  <c r="E119" i="5"/>
  <c r="E6" i="5"/>
  <c r="E30" i="5"/>
  <c r="E54" i="5"/>
  <c r="E78" i="5"/>
  <c r="E102" i="5"/>
  <c r="E126" i="5"/>
  <c r="E150" i="5"/>
  <c r="E174" i="5"/>
  <c r="E181" i="5"/>
  <c r="E205" i="5"/>
  <c r="E229" i="5"/>
  <c r="E253" i="5"/>
  <c r="E236" i="5"/>
  <c r="E309" i="5"/>
  <c r="E333" i="5"/>
  <c r="E357" i="5"/>
  <c r="E381" i="5"/>
  <c r="E405" i="5"/>
  <c r="E240" i="5"/>
  <c r="E220" i="5"/>
  <c r="E222" i="5"/>
  <c r="E310" i="5"/>
  <c r="E334" i="5"/>
  <c r="E358" i="5"/>
  <c r="E382" i="5"/>
  <c r="E406" i="5"/>
  <c r="E250" i="5"/>
  <c r="E290" i="5"/>
  <c r="E232" i="5"/>
  <c r="E437" i="5"/>
  <c r="E449" i="5"/>
  <c r="E473" i="5"/>
  <c r="E497" i="5"/>
  <c r="E521" i="5"/>
  <c r="E545" i="5"/>
  <c r="E569" i="5"/>
  <c r="E448" i="5"/>
  <c r="E570" i="5"/>
  <c r="E518" i="5"/>
  <c r="E554" i="5"/>
  <c r="E439" i="5"/>
  <c r="E468" i="5"/>
  <c r="E25" i="5"/>
  <c r="E49" i="5"/>
  <c r="E73" i="5"/>
  <c r="E97" i="5"/>
  <c r="E121" i="5"/>
  <c r="E8" i="5"/>
  <c r="E32" i="5"/>
  <c r="E56" i="5"/>
  <c r="E80" i="5"/>
  <c r="E104" i="5"/>
  <c r="E128" i="5"/>
  <c r="E152" i="5"/>
  <c r="E149" i="5"/>
  <c r="E183" i="5"/>
  <c r="E207" i="5"/>
  <c r="E231" i="5"/>
  <c r="E255" i="5"/>
  <c r="E260" i="5"/>
  <c r="E311" i="5"/>
  <c r="E335" i="5"/>
  <c r="E359" i="5"/>
  <c r="E383" i="5"/>
  <c r="E407" i="5"/>
  <c r="E262" i="5"/>
  <c r="E244" i="5"/>
  <c r="E246" i="5"/>
  <c r="E312" i="5"/>
  <c r="E336" i="5"/>
  <c r="E360" i="5"/>
  <c r="E384" i="5"/>
  <c r="E408" i="5"/>
  <c r="E267" i="5"/>
  <c r="E293" i="5"/>
  <c r="E256" i="5"/>
  <c r="E234" i="5"/>
  <c r="E451" i="5"/>
  <c r="E475" i="5"/>
  <c r="E499" i="5"/>
  <c r="E523" i="5"/>
  <c r="E547" i="5"/>
  <c r="E421" i="5"/>
  <c r="E472" i="5"/>
  <c r="E452" i="5"/>
  <c r="E456" i="5"/>
  <c r="E460" i="5"/>
  <c r="E464" i="5"/>
  <c r="E492" i="5"/>
  <c r="E27" i="5"/>
  <c r="E51" i="5"/>
  <c r="E75" i="5"/>
  <c r="E99" i="5"/>
  <c r="E123" i="5"/>
  <c r="E10" i="5"/>
  <c r="E34" i="5"/>
  <c r="E58" i="5"/>
  <c r="E82" i="5"/>
  <c r="E106" i="5"/>
  <c r="E130" i="5"/>
  <c r="E154" i="5"/>
  <c r="E167" i="5"/>
  <c r="E185" i="5"/>
  <c r="E209" i="5"/>
  <c r="E233" i="5"/>
  <c r="E257" i="5"/>
  <c r="E276" i="5"/>
  <c r="E313" i="5"/>
  <c r="E337" i="5"/>
  <c r="E361" i="5"/>
  <c r="E385" i="5"/>
  <c r="E409" i="5"/>
  <c r="E271" i="5"/>
  <c r="E264" i="5"/>
  <c r="E265" i="5"/>
  <c r="E314" i="5"/>
  <c r="E338" i="5"/>
  <c r="E362" i="5"/>
  <c r="E386" i="5"/>
  <c r="E410" i="5"/>
  <c r="E274" i="5"/>
  <c r="E296" i="5"/>
  <c r="E269" i="5"/>
  <c r="E432" i="5"/>
  <c r="E453" i="5"/>
  <c r="E477" i="5"/>
  <c r="E501" i="5"/>
  <c r="E525" i="5"/>
  <c r="E549" i="5"/>
  <c r="E430" i="5"/>
  <c r="E496" i="5"/>
  <c r="E476" i="5"/>
  <c r="E480" i="5"/>
  <c r="E484" i="5"/>
  <c r="E488" i="5"/>
  <c r="E516" i="5"/>
  <c r="F5" i="5"/>
  <c r="F7" i="5"/>
  <c r="F9" i="5"/>
  <c r="F11" i="5"/>
  <c r="F13" i="5"/>
  <c r="F15" i="5"/>
  <c r="F17" i="5"/>
  <c r="F19" i="5"/>
  <c r="F21" i="5"/>
  <c r="F23" i="5"/>
  <c r="F25" i="5"/>
  <c r="F27" i="5"/>
  <c r="F29" i="5"/>
  <c r="F31" i="5"/>
  <c r="F33" i="5"/>
  <c r="F35" i="5"/>
  <c r="F37" i="5"/>
  <c r="F39" i="5"/>
  <c r="F41" i="5"/>
  <c r="F43" i="5"/>
  <c r="F45" i="5"/>
  <c r="F47" i="5"/>
  <c r="F49" i="5"/>
  <c r="F51" i="5"/>
  <c r="F53" i="5"/>
  <c r="F55" i="5"/>
  <c r="F57" i="5"/>
  <c r="F59" i="5"/>
  <c r="F61" i="5"/>
  <c r="F63" i="5"/>
  <c r="F65" i="5"/>
  <c r="F67" i="5"/>
  <c r="F69" i="5"/>
  <c r="F71" i="5"/>
  <c r="F73" i="5"/>
  <c r="F75" i="5"/>
  <c r="F77" i="5"/>
  <c r="F79" i="5"/>
  <c r="F81" i="5"/>
  <c r="F83" i="5"/>
  <c r="F85" i="5"/>
  <c r="F87" i="5"/>
  <c r="F89" i="5"/>
  <c r="F91" i="5"/>
  <c r="F93" i="5"/>
  <c r="F95" i="5"/>
  <c r="F97" i="5"/>
  <c r="F99" i="5"/>
  <c r="F101" i="5"/>
  <c r="F103" i="5"/>
  <c r="F105" i="5"/>
  <c r="F107" i="5"/>
  <c r="F109" i="5"/>
  <c r="F111" i="5"/>
  <c r="F113" i="5"/>
  <c r="F115" i="5"/>
  <c r="F117" i="5"/>
  <c r="F119" i="5"/>
  <c r="F121" i="5"/>
  <c r="F123" i="5"/>
  <c r="F125" i="5"/>
  <c r="F127" i="5"/>
  <c r="F129" i="5"/>
  <c r="F131" i="5"/>
  <c r="F133" i="5"/>
  <c r="F135" i="5"/>
  <c r="F137" i="5"/>
  <c r="F139" i="5"/>
  <c r="F141" i="5"/>
  <c r="F143" i="5"/>
  <c r="F6" i="5"/>
  <c r="F8" i="5"/>
  <c r="F10" i="5"/>
  <c r="F12" i="5"/>
  <c r="F14" i="5"/>
  <c r="F16" i="5"/>
  <c r="F18" i="5"/>
  <c r="F20" i="5"/>
  <c r="F22" i="5"/>
  <c r="F24" i="5"/>
  <c r="F26" i="5"/>
  <c r="F28" i="5"/>
  <c r="F30" i="5"/>
  <c r="F32" i="5"/>
  <c r="F34" i="5"/>
  <c r="F36" i="5"/>
  <c r="F38" i="5"/>
  <c r="F40" i="5"/>
  <c r="F42" i="5"/>
  <c r="F44" i="5"/>
  <c r="F46" i="5"/>
  <c r="F48" i="5"/>
  <c r="F50" i="5"/>
  <c r="F52" i="5"/>
  <c r="F54" i="5"/>
  <c r="F56" i="5"/>
  <c r="F58" i="5"/>
  <c r="F60" i="5"/>
  <c r="F62" i="5"/>
  <c r="F64" i="5"/>
  <c r="F66" i="5"/>
  <c r="F68" i="5"/>
  <c r="F70" i="5"/>
  <c r="F72" i="5"/>
  <c r="F74" i="5"/>
  <c r="F76" i="5"/>
  <c r="F78" i="5"/>
  <c r="F80" i="5"/>
  <c r="F82" i="5"/>
  <c r="F84" i="5"/>
  <c r="F86" i="5"/>
  <c r="F88" i="5"/>
  <c r="F90" i="5"/>
  <c r="F92" i="5"/>
  <c r="F94" i="5"/>
  <c r="F96" i="5"/>
  <c r="F98" i="5"/>
  <c r="F100" i="5"/>
  <c r="F102" i="5"/>
  <c r="F104" i="5"/>
  <c r="F106" i="5"/>
  <c r="F108" i="5"/>
  <c r="F110" i="5"/>
  <c r="F112" i="5"/>
  <c r="F114" i="5"/>
  <c r="F116" i="5"/>
  <c r="F118" i="5"/>
  <c r="F120" i="5"/>
  <c r="F122" i="5"/>
  <c r="F124" i="5"/>
  <c r="F126" i="5"/>
  <c r="F128" i="5"/>
  <c r="F130" i="5"/>
  <c r="F132" i="5"/>
  <c r="F134" i="5"/>
  <c r="F136" i="5"/>
  <c r="F138" i="5"/>
  <c r="F140" i="5"/>
  <c r="F142" i="5"/>
  <c r="F144" i="5"/>
  <c r="F146" i="5"/>
  <c r="F148" i="5"/>
  <c r="F150" i="5"/>
  <c r="F152" i="5"/>
  <c r="F154" i="5"/>
  <c r="F156" i="5"/>
  <c r="F157" i="5"/>
  <c r="F169" i="5"/>
  <c r="F176" i="5"/>
  <c r="F178" i="5"/>
  <c r="F180" i="5"/>
  <c r="F182" i="5"/>
  <c r="F184" i="5"/>
  <c r="F186" i="5"/>
  <c r="F188" i="5"/>
  <c r="F190" i="5"/>
  <c r="F192" i="5"/>
  <c r="F194" i="5"/>
  <c r="F196" i="5"/>
  <c r="F198" i="5"/>
  <c r="F200" i="5"/>
  <c r="F202" i="5"/>
  <c r="F204" i="5"/>
  <c r="F206" i="5"/>
  <c r="F208" i="5"/>
  <c r="F210" i="5"/>
  <c r="F212" i="5"/>
  <c r="F214" i="5"/>
  <c r="F216" i="5"/>
  <c r="F218" i="5"/>
  <c r="F220" i="5"/>
  <c r="F222" i="5"/>
  <c r="F224" i="5"/>
  <c r="F226" i="5"/>
  <c r="F228" i="5"/>
  <c r="F230" i="5"/>
  <c r="F232" i="5"/>
  <c r="F234" i="5"/>
  <c r="F236" i="5"/>
  <c r="F238" i="5"/>
  <c r="F240" i="5"/>
  <c r="F242" i="5"/>
  <c r="F244" i="5"/>
  <c r="F246" i="5"/>
  <c r="F248" i="5"/>
  <c r="F250" i="5"/>
  <c r="F252" i="5"/>
  <c r="F254" i="5"/>
  <c r="F256" i="5"/>
  <c r="F258" i="5"/>
  <c r="F260" i="5"/>
  <c r="F262" i="5"/>
  <c r="F264" i="5"/>
  <c r="F266" i="5"/>
  <c r="F268" i="5"/>
  <c r="F270" i="5"/>
  <c r="F272" i="5"/>
  <c r="F274" i="5"/>
  <c r="F149" i="5"/>
  <c r="F162" i="5"/>
  <c r="F174" i="5"/>
  <c r="F167" i="5"/>
  <c r="F155" i="5"/>
  <c r="F160" i="5"/>
  <c r="F172" i="5"/>
  <c r="F165" i="5"/>
  <c r="F147" i="5"/>
  <c r="F158" i="5"/>
  <c r="F170" i="5"/>
  <c r="F153" i="5"/>
  <c r="F163" i="5"/>
  <c r="F175" i="5"/>
  <c r="F177" i="5"/>
  <c r="F179" i="5"/>
  <c r="F181" i="5"/>
  <c r="F183" i="5"/>
  <c r="F185" i="5"/>
  <c r="F187" i="5"/>
  <c r="F189" i="5"/>
  <c r="F191" i="5"/>
  <c r="F193" i="5"/>
  <c r="F195" i="5"/>
  <c r="F197" i="5"/>
  <c r="F199" i="5"/>
  <c r="F201" i="5"/>
  <c r="F203" i="5"/>
  <c r="F205" i="5"/>
  <c r="F207" i="5"/>
  <c r="F209" i="5"/>
  <c r="F211" i="5"/>
  <c r="F213" i="5"/>
  <c r="F215" i="5"/>
  <c r="F217" i="5"/>
  <c r="F219" i="5"/>
  <c r="F221" i="5"/>
  <c r="F223" i="5"/>
  <c r="F225" i="5"/>
  <c r="F227" i="5"/>
  <c r="F229" i="5"/>
  <c r="F231" i="5"/>
  <c r="F233" i="5"/>
  <c r="F235" i="5"/>
  <c r="F237" i="5"/>
  <c r="F239" i="5"/>
  <c r="F241" i="5"/>
  <c r="F243" i="5"/>
  <c r="F245" i="5"/>
  <c r="F247" i="5"/>
  <c r="F249" i="5"/>
  <c r="F251" i="5"/>
  <c r="F253" i="5"/>
  <c r="F255" i="5"/>
  <c r="F257" i="5"/>
  <c r="F259" i="5"/>
  <c r="F261" i="5"/>
  <c r="F263" i="5"/>
  <c r="F265" i="5"/>
  <c r="F267" i="5"/>
  <c r="F269" i="5"/>
  <c r="F271" i="5"/>
  <c r="F273" i="5"/>
  <c r="F275" i="5"/>
  <c r="F168" i="5"/>
  <c r="F161" i="5"/>
  <c r="F173" i="5"/>
  <c r="F145" i="5"/>
  <c r="F151" i="5"/>
  <c r="F166" i="5"/>
  <c r="F159" i="5"/>
  <c r="F171" i="5"/>
  <c r="F164" i="5"/>
  <c r="F276" i="5"/>
  <c r="F279" i="5"/>
  <c r="F282" i="5"/>
  <c r="F285" i="5"/>
  <c r="F288" i="5"/>
  <c r="F291" i="5"/>
  <c r="F294" i="5"/>
  <c r="F297" i="5"/>
  <c r="F302" i="5"/>
  <c r="F307" i="5"/>
  <c r="F309" i="5"/>
  <c r="F311" i="5"/>
  <c r="F313" i="5"/>
  <c r="F315" i="5"/>
  <c r="F317" i="5"/>
  <c r="F319" i="5"/>
  <c r="F321" i="5"/>
  <c r="F323" i="5"/>
  <c r="F325" i="5"/>
  <c r="F327" i="5"/>
  <c r="F329" i="5"/>
  <c r="F331" i="5"/>
  <c r="F333" i="5"/>
  <c r="F335" i="5"/>
  <c r="F337" i="5"/>
  <c r="F339" i="5"/>
  <c r="F341" i="5"/>
  <c r="F343" i="5"/>
  <c r="F345" i="5"/>
  <c r="F347" i="5"/>
  <c r="F349" i="5"/>
  <c r="F351" i="5"/>
  <c r="F353" i="5"/>
  <c r="F355" i="5"/>
  <c r="F357" i="5"/>
  <c r="F359" i="5"/>
  <c r="F361" i="5"/>
  <c r="F363" i="5"/>
  <c r="F365" i="5"/>
  <c r="F367" i="5"/>
  <c r="F369" i="5"/>
  <c r="F371" i="5"/>
  <c r="F373" i="5"/>
  <c r="F375" i="5"/>
  <c r="F377" i="5"/>
  <c r="F379" i="5"/>
  <c r="F381" i="5"/>
  <c r="F383" i="5"/>
  <c r="F385" i="5"/>
  <c r="F387" i="5"/>
  <c r="F389" i="5"/>
  <c r="F391" i="5"/>
  <c r="F393" i="5"/>
  <c r="F395" i="5"/>
  <c r="F397" i="5"/>
  <c r="F399" i="5"/>
  <c r="F401" i="5"/>
  <c r="F403" i="5"/>
  <c r="F405" i="5"/>
  <c r="F407" i="5"/>
  <c r="F300" i="5"/>
  <c r="F305" i="5"/>
  <c r="F277" i="5"/>
  <c r="F280" i="5"/>
  <c r="F283" i="5"/>
  <c r="F286" i="5"/>
  <c r="F289" i="5"/>
  <c r="F292" i="5"/>
  <c r="F295" i="5"/>
  <c r="F303" i="5"/>
  <c r="F298" i="5"/>
  <c r="F301" i="5"/>
  <c r="F308" i="5"/>
  <c r="F310" i="5"/>
  <c r="F312" i="5"/>
  <c r="F314" i="5"/>
  <c r="F316" i="5"/>
  <c r="F318" i="5"/>
  <c r="F320" i="5"/>
  <c r="F322" i="5"/>
  <c r="F324" i="5"/>
  <c r="F326" i="5"/>
  <c r="F328" i="5"/>
  <c r="F330" i="5"/>
  <c r="F332" i="5"/>
  <c r="F334" i="5"/>
  <c r="F336" i="5"/>
  <c r="F338" i="5"/>
  <c r="F340" i="5"/>
  <c r="F342" i="5"/>
  <c r="F344" i="5"/>
  <c r="F346" i="5"/>
  <c r="F348" i="5"/>
  <c r="F350" i="5"/>
  <c r="F352" i="5"/>
  <c r="F354" i="5"/>
  <c r="F356" i="5"/>
  <c r="F358" i="5"/>
  <c r="F360" i="5"/>
  <c r="F362" i="5"/>
  <c r="F364" i="5"/>
  <c r="F366" i="5"/>
  <c r="F368" i="5"/>
  <c r="F370" i="5"/>
  <c r="F372" i="5"/>
  <c r="F374" i="5"/>
  <c r="F376" i="5"/>
  <c r="F378" i="5"/>
  <c r="F380" i="5"/>
  <c r="F382" i="5"/>
  <c r="F384" i="5"/>
  <c r="F386" i="5"/>
  <c r="F388" i="5"/>
  <c r="F390" i="5"/>
  <c r="F392" i="5"/>
  <c r="F394" i="5"/>
  <c r="F396" i="5"/>
  <c r="F398" i="5"/>
  <c r="F400" i="5"/>
  <c r="F402" i="5"/>
  <c r="F404" i="5"/>
  <c r="F406" i="5"/>
  <c r="F278" i="5"/>
  <c r="F281" i="5"/>
  <c r="F284" i="5"/>
  <c r="F287" i="5"/>
  <c r="F290" i="5"/>
  <c r="F293" i="5"/>
  <c r="F296" i="5"/>
  <c r="F306" i="5"/>
  <c r="F299" i="5"/>
  <c r="F419" i="5"/>
  <c r="F431" i="5"/>
  <c r="F439" i="5"/>
  <c r="F444" i="5"/>
  <c r="F446" i="5"/>
  <c r="F448" i="5"/>
  <c r="F450" i="5"/>
  <c r="F452" i="5"/>
  <c r="F454" i="5"/>
  <c r="F456" i="5"/>
  <c r="F458" i="5"/>
  <c r="F460" i="5"/>
  <c r="F462" i="5"/>
  <c r="F464" i="5"/>
  <c r="F466" i="5"/>
  <c r="F468" i="5"/>
  <c r="F470" i="5"/>
  <c r="F472" i="5"/>
  <c r="F474" i="5"/>
  <c r="F476" i="5"/>
  <c r="F478" i="5"/>
  <c r="F480" i="5"/>
  <c r="F482" i="5"/>
  <c r="F484" i="5"/>
  <c r="F486" i="5"/>
  <c r="F488" i="5"/>
  <c r="F490" i="5"/>
  <c r="F492" i="5"/>
  <c r="F494" i="5"/>
  <c r="F496" i="5"/>
  <c r="F498" i="5"/>
  <c r="F500" i="5"/>
  <c r="F502" i="5"/>
  <c r="F504" i="5"/>
  <c r="F506" i="5"/>
  <c r="F508" i="5"/>
  <c r="F510" i="5"/>
  <c r="F512" i="5"/>
  <c r="F514" i="5"/>
  <c r="F516" i="5"/>
  <c r="F518" i="5"/>
  <c r="F520" i="5"/>
  <c r="F522" i="5"/>
  <c r="F524" i="5"/>
  <c r="F526" i="5"/>
  <c r="F528" i="5"/>
  <c r="F530" i="5"/>
  <c r="F532" i="5"/>
  <c r="F534" i="5"/>
  <c r="F536" i="5"/>
  <c r="F538" i="5"/>
  <c r="F540" i="5"/>
  <c r="F542" i="5"/>
  <c r="F544" i="5"/>
  <c r="F546" i="5"/>
  <c r="F548" i="5"/>
  <c r="F550" i="5"/>
  <c r="F552" i="5"/>
  <c r="F554" i="5"/>
  <c r="F556" i="5"/>
  <c r="F558" i="5"/>
  <c r="F560" i="5"/>
  <c r="F562" i="5"/>
  <c r="F564" i="5"/>
  <c r="F566" i="5"/>
  <c r="F568" i="5"/>
  <c r="F570" i="5"/>
  <c r="F412" i="5"/>
  <c r="F416" i="5"/>
  <c r="F434" i="5"/>
  <c r="F408" i="5"/>
  <c r="F423" i="5"/>
  <c r="F426" i="5"/>
  <c r="F442" i="5"/>
  <c r="F420" i="5"/>
  <c r="F429" i="5"/>
  <c r="F437" i="5"/>
  <c r="F304" i="5"/>
  <c r="F409" i="5"/>
  <c r="F413" i="5"/>
  <c r="F432" i="5"/>
  <c r="F440" i="5"/>
  <c r="F417" i="5"/>
  <c r="F4" i="5"/>
  <c r="F424" i="5"/>
  <c r="F427" i="5"/>
  <c r="F435" i="5"/>
  <c r="F445" i="5"/>
  <c r="F447" i="5"/>
  <c r="F449" i="5"/>
  <c r="F451" i="5"/>
  <c r="F453" i="5"/>
  <c r="F455" i="5"/>
  <c r="F457" i="5"/>
  <c r="F459" i="5"/>
  <c r="F461" i="5"/>
  <c r="F463" i="5"/>
  <c r="F465" i="5"/>
  <c r="F467" i="5"/>
  <c r="F469" i="5"/>
  <c r="F471" i="5"/>
  <c r="F473" i="5"/>
  <c r="F475" i="5"/>
  <c r="F477" i="5"/>
  <c r="F479" i="5"/>
  <c r="F481" i="5"/>
  <c r="F483" i="5"/>
  <c r="F485" i="5"/>
  <c r="F487" i="5"/>
  <c r="F489" i="5"/>
  <c r="F491" i="5"/>
  <c r="F493" i="5"/>
  <c r="F495" i="5"/>
  <c r="F497" i="5"/>
  <c r="F499" i="5"/>
  <c r="F501" i="5"/>
  <c r="F503" i="5"/>
  <c r="F505" i="5"/>
  <c r="F507" i="5"/>
  <c r="F509" i="5"/>
  <c r="F511" i="5"/>
  <c r="F513" i="5"/>
  <c r="F515" i="5"/>
  <c r="F517" i="5"/>
  <c r="F519" i="5"/>
  <c r="F521" i="5"/>
  <c r="F523" i="5"/>
  <c r="F525" i="5"/>
  <c r="F527" i="5"/>
  <c r="F529" i="5"/>
  <c r="F531" i="5"/>
  <c r="F533" i="5"/>
  <c r="F535" i="5"/>
  <c r="F537" i="5"/>
  <c r="F539" i="5"/>
  <c r="F541" i="5"/>
  <c r="F543" i="5"/>
  <c r="F545" i="5"/>
  <c r="F547" i="5"/>
  <c r="F549" i="5"/>
  <c r="F551" i="5"/>
  <c r="F553" i="5"/>
  <c r="F555" i="5"/>
  <c r="F557" i="5"/>
  <c r="F559" i="5"/>
  <c r="F561" i="5"/>
  <c r="F563" i="5"/>
  <c r="F565" i="5"/>
  <c r="F567" i="5"/>
  <c r="F569" i="5"/>
  <c r="F410" i="5"/>
  <c r="F414" i="5"/>
  <c r="F421" i="5"/>
  <c r="F430" i="5"/>
  <c r="F438" i="5"/>
  <c r="F443" i="5"/>
  <c r="F418" i="5"/>
  <c r="F433" i="5"/>
  <c r="F441" i="5"/>
  <c r="F411" i="5"/>
  <c r="F415" i="5"/>
  <c r="F422" i="5"/>
  <c r="F425" i="5"/>
  <c r="F428" i="5"/>
  <c r="F436" i="5"/>
  <c r="AF6" i="2"/>
  <c r="AF12" i="2"/>
  <c r="AF26" i="2"/>
  <c r="AF9" i="2"/>
  <c r="AF18" i="2"/>
  <c r="AF30" i="2"/>
  <c r="AF35" i="2"/>
  <c r="AF23" i="2"/>
  <c r="AF20" i="2"/>
  <c r="AF32" i="2"/>
  <c r="AF15" i="2"/>
  <c r="AF5" i="2"/>
  <c r="AF4" i="2" l="1"/>
  <c r="AG6" i="2"/>
  <c r="AG4" i="2"/>
  <c r="AG26" i="2"/>
  <c r="AI26" i="2" s="1"/>
  <c r="AG12" i="2"/>
  <c r="AI12" i="2" s="1"/>
  <c r="AG9" i="2"/>
  <c r="AG18" i="2"/>
  <c r="AI18" i="2" s="1"/>
  <c r="AG30" i="2"/>
  <c r="AI30" i="2" s="1"/>
  <c r="AG35" i="2"/>
  <c r="AI35" i="2" s="1"/>
  <c r="AG23" i="2"/>
  <c r="K27" i="1"/>
  <c r="AG20" i="2"/>
  <c r="AI20" i="2" s="1"/>
  <c r="AG15" i="2"/>
  <c r="AI15" i="2" s="1"/>
  <c r="AG32" i="2"/>
  <c r="AI32" i="2" s="1"/>
  <c r="AG5" i="2"/>
  <c r="H5" i="5" l="1"/>
  <c r="H7" i="5"/>
  <c r="H9" i="5"/>
  <c r="H11" i="5"/>
  <c r="H13" i="5"/>
  <c r="H15" i="5"/>
  <c r="H17" i="5"/>
  <c r="H19" i="5"/>
  <c r="H21" i="5"/>
  <c r="H23" i="5"/>
  <c r="H25" i="5"/>
  <c r="H27" i="5"/>
  <c r="H29" i="5"/>
  <c r="H31" i="5"/>
  <c r="H33" i="5"/>
  <c r="H35" i="5"/>
  <c r="H37" i="5"/>
  <c r="H39" i="5"/>
  <c r="H41" i="5"/>
  <c r="H43" i="5"/>
  <c r="H45" i="5"/>
  <c r="H47" i="5"/>
  <c r="H49" i="5"/>
  <c r="H51" i="5"/>
  <c r="H53" i="5"/>
  <c r="H55" i="5"/>
  <c r="H57" i="5"/>
  <c r="H59" i="5"/>
  <c r="H61" i="5"/>
  <c r="H63" i="5"/>
  <c r="H65" i="5"/>
  <c r="H67" i="5"/>
  <c r="H69" i="5"/>
  <c r="H71" i="5"/>
  <c r="H73" i="5"/>
  <c r="H75" i="5"/>
  <c r="H77" i="5"/>
  <c r="H79" i="5"/>
  <c r="H81" i="5"/>
  <c r="H83" i="5"/>
  <c r="H85" i="5"/>
  <c r="H87" i="5"/>
  <c r="H89" i="5"/>
  <c r="H91" i="5"/>
  <c r="H93" i="5"/>
  <c r="H95" i="5"/>
  <c r="H97" i="5"/>
  <c r="H99" i="5"/>
  <c r="H101" i="5"/>
  <c r="H103" i="5"/>
  <c r="H105" i="5"/>
  <c r="H107" i="5"/>
  <c r="H109" i="5"/>
  <c r="H111" i="5"/>
  <c r="H113" i="5"/>
  <c r="H115" i="5"/>
  <c r="H117" i="5"/>
  <c r="H119" i="5"/>
  <c r="H121" i="5"/>
  <c r="H123" i="5"/>
  <c r="H125" i="5"/>
  <c r="H127" i="5"/>
  <c r="H129" i="5"/>
  <c r="H131" i="5"/>
  <c r="H133" i="5"/>
  <c r="H135" i="5"/>
  <c r="H6" i="5"/>
  <c r="H30" i="5"/>
  <c r="H54" i="5"/>
  <c r="H78" i="5"/>
  <c r="H102" i="5"/>
  <c r="H126" i="5"/>
  <c r="H159" i="5"/>
  <c r="H164" i="5"/>
  <c r="H171" i="5"/>
  <c r="H8" i="5"/>
  <c r="H32" i="5"/>
  <c r="H56" i="5"/>
  <c r="H80" i="5"/>
  <c r="H104" i="5"/>
  <c r="H128" i="5"/>
  <c r="H146" i="5"/>
  <c r="H10" i="5"/>
  <c r="H34" i="5"/>
  <c r="H58" i="5"/>
  <c r="H82" i="5"/>
  <c r="H106" i="5"/>
  <c r="H130" i="5"/>
  <c r="H152" i="5"/>
  <c r="H157" i="5"/>
  <c r="H162" i="5"/>
  <c r="H169" i="5"/>
  <c r="H174" i="5"/>
  <c r="H176" i="5"/>
  <c r="H178" i="5"/>
  <c r="H180" i="5"/>
  <c r="H182" i="5"/>
  <c r="H184" i="5"/>
  <c r="H186" i="5"/>
  <c r="H188" i="5"/>
  <c r="H190" i="5"/>
  <c r="H192" i="5"/>
  <c r="H194" i="5"/>
  <c r="H196" i="5"/>
  <c r="H198" i="5"/>
  <c r="H200" i="5"/>
  <c r="H202" i="5"/>
  <c r="H204" i="5"/>
  <c r="H206" i="5"/>
  <c r="H208" i="5"/>
  <c r="H210" i="5"/>
  <c r="H212" i="5"/>
  <c r="H214" i="5"/>
  <c r="H216" i="5"/>
  <c r="H218" i="5"/>
  <c r="H220" i="5"/>
  <c r="H222" i="5"/>
  <c r="H224" i="5"/>
  <c r="H226" i="5"/>
  <c r="H228" i="5"/>
  <c r="H230" i="5"/>
  <c r="H232" i="5"/>
  <c r="H234" i="5"/>
  <c r="H236" i="5"/>
  <c r="H238" i="5"/>
  <c r="H240" i="5"/>
  <c r="H242" i="5"/>
  <c r="H244" i="5"/>
  <c r="H246" i="5"/>
  <c r="H248" i="5"/>
  <c r="H250" i="5"/>
  <c r="H252" i="5"/>
  <c r="H254" i="5"/>
  <c r="H256" i="5"/>
  <c r="H258" i="5"/>
  <c r="H260" i="5"/>
  <c r="H262" i="5"/>
  <c r="H264" i="5"/>
  <c r="H266" i="5"/>
  <c r="H268" i="5"/>
  <c r="H12" i="5"/>
  <c r="H36" i="5"/>
  <c r="H60" i="5"/>
  <c r="H84" i="5"/>
  <c r="H108" i="5"/>
  <c r="H132" i="5"/>
  <c r="H149" i="5"/>
  <c r="H14" i="5"/>
  <c r="H38" i="5"/>
  <c r="H62" i="5"/>
  <c r="H86" i="5"/>
  <c r="H110" i="5"/>
  <c r="H134" i="5"/>
  <c r="H143" i="5"/>
  <c r="H160" i="5"/>
  <c r="H167" i="5"/>
  <c r="H172" i="5"/>
  <c r="H16" i="5"/>
  <c r="H40" i="5"/>
  <c r="H64" i="5"/>
  <c r="H88" i="5"/>
  <c r="H112" i="5"/>
  <c r="H136" i="5"/>
  <c r="H144" i="5"/>
  <c r="H150" i="5"/>
  <c r="H155" i="5"/>
  <c r="H18" i="5"/>
  <c r="H42" i="5"/>
  <c r="H66" i="5"/>
  <c r="H90" i="5"/>
  <c r="H114" i="5"/>
  <c r="H137" i="5"/>
  <c r="H158" i="5"/>
  <c r="H165" i="5"/>
  <c r="H170" i="5"/>
  <c r="H20" i="5"/>
  <c r="H44" i="5"/>
  <c r="H68" i="5"/>
  <c r="H92" i="5"/>
  <c r="H116" i="5"/>
  <c r="H138" i="5"/>
  <c r="H147" i="5"/>
  <c r="H22" i="5"/>
  <c r="H46" i="5"/>
  <c r="H70" i="5"/>
  <c r="H94" i="5"/>
  <c r="H118" i="5"/>
  <c r="H139" i="5"/>
  <c r="H153" i="5"/>
  <c r="H156" i="5"/>
  <c r="H163" i="5"/>
  <c r="H168" i="5"/>
  <c r="H175" i="5"/>
  <c r="H177" i="5"/>
  <c r="H179" i="5"/>
  <c r="H181" i="5"/>
  <c r="H183" i="5"/>
  <c r="H185" i="5"/>
  <c r="H187" i="5"/>
  <c r="H189" i="5"/>
  <c r="H191" i="5"/>
  <c r="H193" i="5"/>
  <c r="H195" i="5"/>
  <c r="H197" i="5"/>
  <c r="H199" i="5"/>
  <c r="H201" i="5"/>
  <c r="H203" i="5"/>
  <c r="H205" i="5"/>
  <c r="H207" i="5"/>
  <c r="H209" i="5"/>
  <c r="H211" i="5"/>
  <c r="H213" i="5"/>
  <c r="H215" i="5"/>
  <c r="H217" i="5"/>
  <c r="H219" i="5"/>
  <c r="H221" i="5"/>
  <c r="H223" i="5"/>
  <c r="H225" i="5"/>
  <c r="H227" i="5"/>
  <c r="H229" i="5"/>
  <c r="H231" i="5"/>
  <c r="H233" i="5"/>
  <c r="H235" i="5"/>
  <c r="H237" i="5"/>
  <c r="H239" i="5"/>
  <c r="H241" i="5"/>
  <c r="H243" i="5"/>
  <c r="H245" i="5"/>
  <c r="H247" i="5"/>
  <c r="H249" i="5"/>
  <c r="H251" i="5"/>
  <c r="H253" i="5"/>
  <c r="H255" i="5"/>
  <c r="H257" i="5"/>
  <c r="H259" i="5"/>
  <c r="H261" i="5"/>
  <c r="H263" i="5"/>
  <c r="H265" i="5"/>
  <c r="H267" i="5"/>
  <c r="H269" i="5"/>
  <c r="H271" i="5"/>
  <c r="H273" i="5"/>
  <c r="H275" i="5"/>
  <c r="H24" i="5"/>
  <c r="H48" i="5"/>
  <c r="H72" i="5"/>
  <c r="H96" i="5"/>
  <c r="H120" i="5"/>
  <c r="H140" i="5"/>
  <c r="H148" i="5"/>
  <c r="H26" i="5"/>
  <c r="H50" i="5"/>
  <c r="H74" i="5"/>
  <c r="H98" i="5"/>
  <c r="H122" i="5"/>
  <c r="H141" i="5"/>
  <c r="H161" i="5"/>
  <c r="H166" i="5"/>
  <c r="H173" i="5"/>
  <c r="H28" i="5"/>
  <c r="H52" i="5"/>
  <c r="H270" i="5"/>
  <c r="H304" i="5"/>
  <c r="H76" i="5"/>
  <c r="H279" i="5"/>
  <c r="H285" i="5"/>
  <c r="H291" i="5"/>
  <c r="H297" i="5"/>
  <c r="H100" i="5"/>
  <c r="H276" i="5"/>
  <c r="H282" i="5"/>
  <c r="H288" i="5"/>
  <c r="H294" i="5"/>
  <c r="H302" i="5"/>
  <c r="H307" i="5"/>
  <c r="H309" i="5"/>
  <c r="H311" i="5"/>
  <c r="H313" i="5"/>
  <c r="H315" i="5"/>
  <c r="H317" i="5"/>
  <c r="H319" i="5"/>
  <c r="H321" i="5"/>
  <c r="H323" i="5"/>
  <c r="H325" i="5"/>
  <c r="H327" i="5"/>
  <c r="H329" i="5"/>
  <c r="H331" i="5"/>
  <c r="H333" i="5"/>
  <c r="H335" i="5"/>
  <c r="H337" i="5"/>
  <c r="H339" i="5"/>
  <c r="H341" i="5"/>
  <c r="H343" i="5"/>
  <c r="H345" i="5"/>
  <c r="H347" i="5"/>
  <c r="H349" i="5"/>
  <c r="H351" i="5"/>
  <c r="H353" i="5"/>
  <c r="H355" i="5"/>
  <c r="H357" i="5"/>
  <c r="H359" i="5"/>
  <c r="H361" i="5"/>
  <c r="H363" i="5"/>
  <c r="H365" i="5"/>
  <c r="H367" i="5"/>
  <c r="H369" i="5"/>
  <c r="H371" i="5"/>
  <c r="H373" i="5"/>
  <c r="H375" i="5"/>
  <c r="H377" i="5"/>
  <c r="H379" i="5"/>
  <c r="H381" i="5"/>
  <c r="H383" i="5"/>
  <c r="H385" i="5"/>
  <c r="H387" i="5"/>
  <c r="H389" i="5"/>
  <c r="H391" i="5"/>
  <c r="H393" i="5"/>
  <c r="H395" i="5"/>
  <c r="H397" i="5"/>
  <c r="H399" i="5"/>
  <c r="H401" i="5"/>
  <c r="H403" i="5"/>
  <c r="H405" i="5"/>
  <c r="H407" i="5"/>
  <c r="H409" i="5"/>
  <c r="H411" i="5"/>
  <c r="H413" i="5"/>
  <c r="H415" i="5"/>
  <c r="H417" i="5"/>
  <c r="H419" i="5"/>
  <c r="H421" i="5"/>
  <c r="H423" i="5"/>
  <c r="H425" i="5"/>
  <c r="H427" i="5"/>
  <c r="H429" i="5"/>
  <c r="H431" i="5"/>
  <c r="H433" i="5"/>
  <c r="H435" i="5"/>
  <c r="H437" i="5"/>
  <c r="H439" i="5"/>
  <c r="H441" i="5"/>
  <c r="H443" i="5"/>
  <c r="H124" i="5"/>
  <c r="H142" i="5"/>
  <c r="H272" i="5"/>
  <c r="H300" i="5"/>
  <c r="H305" i="5"/>
  <c r="H145" i="5"/>
  <c r="H277" i="5"/>
  <c r="H283" i="5"/>
  <c r="H289" i="5"/>
  <c r="H295" i="5"/>
  <c r="H280" i="5"/>
  <c r="H286" i="5"/>
  <c r="H292" i="5"/>
  <c r="H303" i="5"/>
  <c r="H151" i="5"/>
  <c r="H298" i="5"/>
  <c r="H154" i="5"/>
  <c r="H274" i="5"/>
  <c r="H301" i="5"/>
  <c r="H308" i="5"/>
  <c r="H310" i="5"/>
  <c r="H312" i="5"/>
  <c r="H314" i="5"/>
  <c r="H316" i="5"/>
  <c r="H318" i="5"/>
  <c r="H320" i="5"/>
  <c r="H322" i="5"/>
  <c r="H324" i="5"/>
  <c r="H326" i="5"/>
  <c r="H328" i="5"/>
  <c r="H330" i="5"/>
  <c r="H332" i="5"/>
  <c r="H334" i="5"/>
  <c r="H336" i="5"/>
  <c r="H338" i="5"/>
  <c r="H340" i="5"/>
  <c r="H342" i="5"/>
  <c r="H344" i="5"/>
  <c r="H346" i="5"/>
  <c r="H348" i="5"/>
  <c r="H350" i="5"/>
  <c r="H352" i="5"/>
  <c r="H354" i="5"/>
  <c r="H356" i="5"/>
  <c r="H358" i="5"/>
  <c r="H360" i="5"/>
  <c r="H362" i="5"/>
  <c r="H364" i="5"/>
  <c r="H366" i="5"/>
  <c r="H368" i="5"/>
  <c r="H370" i="5"/>
  <c r="H372" i="5"/>
  <c r="H374" i="5"/>
  <c r="H376" i="5"/>
  <c r="H378" i="5"/>
  <c r="H380" i="5"/>
  <c r="H382" i="5"/>
  <c r="H384" i="5"/>
  <c r="H386" i="5"/>
  <c r="H388" i="5"/>
  <c r="H390" i="5"/>
  <c r="H392" i="5"/>
  <c r="H394" i="5"/>
  <c r="H396" i="5"/>
  <c r="H398" i="5"/>
  <c r="H400" i="5"/>
  <c r="H402" i="5"/>
  <c r="H404" i="5"/>
  <c r="H406" i="5"/>
  <c r="H408" i="5"/>
  <c r="H281" i="5"/>
  <c r="H287" i="5"/>
  <c r="H293" i="5"/>
  <c r="H296" i="5"/>
  <c r="H299" i="5"/>
  <c r="H412" i="5"/>
  <c r="H416" i="5"/>
  <c r="H434" i="5"/>
  <c r="H444" i="5"/>
  <c r="H446" i="5"/>
  <c r="H448" i="5"/>
  <c r="H450" i="5"/>
  <c r="H452" i="5"/>
  <c r="H454" i="5"/>
  <c r="H456" i="5"/>
  <c r="H458" i="5"/>
  <c r="H460" i="5"/>
  <c r="H462" i="5"/>
  <c r="H464" i="5"/>
  <c r="H466" i="5"/>
  <c r="H468" i="5"/>
  <c r="H470" i="5"/>
  <c r="H472" i="5"/>
  <c r="H474" i="5"/>
  <c r="H476" i="5"/>
  <c r="H478" i="5"/>
  <c r="H480" i="5"/>
  <c r="H482" i="5"/>
  <c r="H484" i="5"/>
  <c r="H486" i="5"/>
  <c r="H488" i="5"/>
  <c r="H490" i="5"/>
  <c r="H492" i="5"/>
  <c r="H494" i="5"/>
  <c r="H496" i="5"/>
  <c r="H498" i="5"/>
  <c r="H500" i="5"/>
  <c r="H502" i="5"/>
  <c r="H504" i="5"/>
  <c r="H506" i="5"/>
  <c r="H508" i="5"/>
  <c r="H510" i="5"/>
  <c r="H512" i="5"/>
  <c r="H514" i="5"/>
  <c r="H516" i="5"/>
  <c r="H518" i="5"/>
  <c r="H520" i="5"/>
  <c r="H522" i="5"/>
  <c r="H524" i="5"/>
  <c r="H526" i="5"/>
  <c r="H528" i="5"/>
  <c r="H530" i="5"/>
  <c r="H532" i="5"/>
  <c r="H534" i="5"/>
  <c r="H536" i="5"/>
  <c r="H538" i="5"/>
  <c r="H540" i="5"/>
  <c r="H542" i="5"/>
  <c r="H544" i="5"/>
  <c r="H546" i="5"/>
  <c r="H548" i="5"/>
  <c r="H550" i="5"/>
  <c r="H552" i="5"/>
  <c r="H554" i="5"/>
  <c r="H556" i="5"/>
  <c r="H558" i="5"/>
  <c r="H560" i="5"/>
  <c r="H562" i="5"/>
  <c r="H564" i="5"/>
  <c r="H566" i="5"/>
  <c r="H568" i="5"/>
  <c r="H570" i="5"/>
  <c r="H426" i="5"/>
  <c r="H442" i="5"/>
  <c r="H4" i="5"/>
  <c r="H420" i="5"/>
  <c r="H306" i="5"/>
  <c r="H432" i="5"/>
  <c r="H440" i="5"/>
  <c r="H278" i="5"/>
  <c r="H424" i="5"/>
  <c r="H410" i="5"/>
  <c r="H414" i="5"/>
  <c r="H430" i="5"/>
  <c r="H438" i="5"/>
  <c r="H445" i="5"/>
  <c r="H447" i="5"/>
  <c r="H449" i="5"/>
  <c r="H451" i="5"/>
  <c r="H453" i="5"/>
  <c r="H455" i="5"/>
  <c r="H457" i="5"/>
  <c r="H459" i="5"/>
  <c r="H461" i="5"/>
  <c r="H463" i="5"/>
  <c r="H465" i="5"/>
  <c r="H467" i="5"/>
  <c r="H469" i="5"/>
  <c r="H471" i="5"/>
  <c r="H473" i="5"/>
  <c r="H475" i="5"/>
  <c r="H477" i="5"/>
  <c r="H479" i="5"/>
  <c r="H481" i="5"/>
  <c r="H483" i="5"/>
  <c r="H485" i="5"/>
  <c r="H487" i="5"/>
  <c r="H489" i="5"/>
  <c r="H491" i="5"/>
  <c r="H493" i="5"/>
  <c r="H495" i="5"/>
  <c r="H497" i="5"/>
  <c r="H499" i="5"/>
  <c r="H501" i="5"/>
  <c r="H503" i="5"/>
  <c r="H505" i="5"/>
  <c r="H507" i="5"/>
  <c r="H509" i="5"/>
  <c r="H511" i="5"/>
  <c r="H513" i="5"/>
  <c r="H515" i="5"/>
  <c r="H517" i="5"/>
  <c r="H519" i="5"/>
  <c r="H521" i="5"/>
  <c r="H523" i="5"/>
  <c r="H525" i="5"/>
  <c r="H527" i="5"/>
  <c r="H529" i="5"/>
  <c r="H531" i="5"/>
  <c r="H533" i="5"/>
  <c r="H535" i="5"/>
  <c r="H537" i="5"/>
  <c r="H539" i="5"/>
  <c r="H541" i="5"/>
  <c r="H543" i="5"/>
  <c r="H545" i="5"/>
  <c r="H547" i="5"/>
  <c r="H549" i="5"/>
  <c r="H551" i="5"/>
  <c r="H553" i="5"/>
  <c r="H555" i="5"/>
  <c r="H557" i="5"/>
  <c r="H559" i="5"/>
  <c r="H561" i="5"/>
  <c r="H563" i="5"/>
  <c r="H565" i="5"/>
  <c r="H567" i="5"/>
  <c r="H569" i="5"/>
  <c r="H284" i="5"/>
  <c r="H418" i="5"/>
  <c r="H290" i="5"/>
  <c r="H422" i="5"/>
  <c r="H428" i="5"/>
  <c r="H436" i="5"/>
  <c r="G5" i="5"/>
  <c r="I5" i="5" s="1"/>
  <c r="L5" i="5" s="1"/>
  <c r="G7" i="5"/>
  <c r="G9" i="5"/>
  <c r="G11" i="5"/>
  <c r="G13" i="5"/>
  <c r="G15" i="5"/>
  <c r="I15" i="5" s="1"/>
  <c r="L15" i="5" s="1"/>
  <c r="G17" i="5"/>
  <c r="G19" i="5"/>
  <c r="G21" i="5"/>
  <c r="I21" i="5" s="1"/>
  <c r="L21" i="5" s="1"/>
  <c r="G23" i="5"/>
  <c r="I23" i="5" s="1"/>
  <c r="L23" i="5" s="1"/>
  <c r="G25" i="5"/>
  <c r="I25" i="5" s="1"/>
  <c r="L25" i="5" s="1"/>
  <c r="G27" i="5"/>
  <c r="G29" i="5"/>
  <c r="I29" i="5" s="1"/>
  <c r="L29" i="5" s="1"/>
  <c r="G31" i="5"/>
  <c r="G33" i="5"/>
  <c r="G35" i="5"/>
  <c r="G37" i="5"/>
  <c r="G39" i="5"/>
  <c r="G41" i="5"/>
  <c r="I41" i="5" s="1"/>
  <c r="L41" i="5" s="1"/>
  <c r="G43" i="5"/>
  <c r="G45" i="5"/>
  <c r="I45" i="5" s="1"/>
  <c r="L45" i="5" s="1"/>
  <c r="G47" i="5"/>
  <c r="I47" i="5" s="1"/>
  <c r="L47" i="5" s="1"/>
  <c r="G49" i="5"/>
  <c r="I49" i="5" s="1"/>
  <c r="L49" i="5" s="1"/>
  <c r="G51" i="5"/>
  <c r="G53" i="5"/>
  <c r="I53" i="5" s="1"/>
  <c r="L53" i="5" s="1"/>
  <c r="G55" i="5"/>
  <c r="G57" i="5"/>
  <c r="G59" i="5"/>
  <c r="G61" i="5"/>
  <c r="G63" i="5"/>
  <c r="G65" i="5"/>
  <c r="G67" i="5"/>
  <c r="I67" i="5" s="1"/>
  <c r="L67" i="5" s="1"/>
  <c r="G69" i="5"/>
  <c r="I69" i="5" s="1"/>
  <c r="L69" i="5" s="1"/>
  <c r="G71" i="5"/>
  <c r="I71" i="5" s="1"/>
  <c r="L71" i="5" s="1"/>
  <c r="G73" i="5"/>
  <c r="I73" i="5" s="1"/>
  <c r="L73" i="5" s="1"/>
  <c r="G75" i="5"/>
  <c r="G77" i="5"/>
  <c r="I77" i="5" s="1"/>
  <c r="L77" i="5" s="1"/>
  <c r="G79" i="5"/>
  <c r="G81" i="5"/>
  <c r="G83" i="5"/>
  <c r="G85" i="5"/>
  <c r="G87" i="5"/>
  <c r="G89" i="5"/>
  <c r="G91" i="5"/>
  <c r="G93" i="5"/>
  <c r="I93" i="5" s="1"/>
  <c r="L93" i="5" s="1"/>
  <c r="G95" i="5"/>
  <c r="I95" i="5" s="1"/>
  <c r="L95" i="5" s="1"/>
  <c r="G97" i="5"/>
  <c r="I97" i="5" s="1"/>
  <c r="L97" i="5" s="1"/>
  <c r="G99" i="5"/>
  <c r="G101" i="5"/>
  <c r="I101" i="5" s="1"/>
  <c r="L101" i="5" s="1"/>
  <c r="G103" i="5"/>
  <c r="G105" i="5"/>
  <c r="G107" i="5"/>
  <c r="G109" i="5"/>
  <c r="G111" i="5"/>
  <c r="G113" i="5"/>
  <c r="G115" i="5"/>
  <c r="I115" i="5" s="1"/>
  <c r="L115" i="5" s="1"/>
  <c r="G117" i="5"/>
  <c r="I117" i="5" s="1"/>
  <c r="L117" i="5" s="1"/>
  <c r="G119" i="5"/>
  <c r="I119" i="5" s="1"/>
  <c r="L119" i="5" s="1"/>
  <c r="G121" i="5"/>
  <c r="I121" i="5" s="1"/>
  <c r="L121" i="5" s="1"/>
  <c r="G123" i="5"/>
  <c r="G125" i="5"/>
  <c r="I125" i="5" s="1"/>
  <c r="L125" i="5" s="1"/>
  <c r="G127" i="5"/>
  <c r="G129" i="5"/>
  <c r="G131" i="5"/>
  <c r="G133" i="5"/>
  <c r="G135" i="5"/>
  <c r="G137" i="5"/>
  <c r="G139" i="5"/>
  <c r="G141" i="5"/>
  <c r="I141" i="5" s="1"/>
  <c r="L141" i="5" s="1"/>
  <c r="G6" i="5"/>
  <c r="I6" i="5" s="1"/>
  <c r="L6" i="5" s="1"/>
  <c r="G8" i="5"/>
  <c r="I8" i="5" s="1"/>
  <c r="L8" i="5" s="1"/>
  <c r="G10" i="5"/>
  <c r="I10" i="5" s="1"/>
  <c r="L10" i="5" s="1"/>
  <c r="G12" i="5"/>
  <c r="I12" i="5" s="1"/>
  <c r="L12" i="5" s="1"/>
  <c r="G14" i="5"/>
  <c r="G16" i="5"/>
  <c r="G18" i="5"/>
  <c r="G20" i="5"/>
  <c r="G22" i="5"/>
  <c r="G24" i="5"/>
  <c r="G26" i="5"/>
  <c r="G28" i="5"/>
  <c r="I28" i="5" s="1"/>
  <c r="L28" i="5" s="1"/>
  <c r="G30" i="5"/>
  <c r="I30" i="5" s="1"/>
  <c r="L30" i="5" s="1"/>
  <c r="G32" i="5"/>
  <c r="I32" i="5" s="1"/>
  <c r="L32" i="5" s="1"/>
  <c r="G34" i="5"/>
  <c r="G36" i="5"/>
  <c r="I36" i="5" s="1"/>
  <c r="L36" i="5" s="1"/>
  <c r="G38" i="5"/>
  <c r="G40" i="5"/>
  <c r="G42" i="5"/>
  <c r="G44" i="5"/>
  <c r="G46" i="5"/>
  <c r="G48" i="5"/>
  <c r="G50" i="5"/>
  <c r="G52" i="5"/>
  <c r="I52" i="5" s="1"/>
  <c r="L52" i="5" s="1"/>
  <c r="G54" i="5"/>
  <c r="I54" i="5" s="1"/>
  <c r="L54" i="5" s="1"/>
  <c r="G56" i="5"/>
  <c r="I56" i="5" s="1"/>
  <c r="L56" i="5" s="1"/>
  <c r="G58" i="5"/>
  <c r="I58" i="5" s="1"/>
  <c r="L58" i="5" s="1"/>
  <c r="G60" i="5"/>
  <c r="I60" i="5" s="1"/>
  <c r="L60" i="5" s="1"/>
  <c r="G62" i="5"/>
  <c r="G64" i="5"/>
  <c r="G66" i="5"/>
  <c r="G68" i="5"/>
  <c r="I68" i="5" s="1"/>
  <c r="L68" i="5" s="1"/>
  <c r="G70" i="5"/>
  <c r="G72" i="5"/>
  <c r="G74" i="5"/>
  <c r="G76" i="5"/>
  <c r="I76" i="5" s="1"/>
  <c r="L76" i="5" s="1"/>
  <c r="G78" i="5"/>
  <c r="I78" i="5" s="1"/>
  <c r="L78" i="5" s="1"/>
  <c r="G80" i="5"/>
  <c r="I80" i="5" s="1"/>
  <c r="L80" i="5" s="1"/>
  <c r="G82" i="5"/>
  <c r="I82" i="5" s="1"/>
  <c r="L82" i="5" s="1"/>
  <c r="G84" i="5"/>
  <c r="G86" i="5"/>
  <c r="G88" i="5"/>
  <c r="G90" i="5"/>
  <c r="G92" i="5"/>
  <c r="G94" i="5"/>
  <c r="I94" i="5" s="1"/>
  <c r="L94" i="5" s="1"/>
  <c r="G96" i="5"/>
  <c r="G98" i="5"/>
  <c r="G100" i="5"/>
  <c r="I100" i="5" s="1"/>
  <c r="L100" i="5" s="1"/>
  <c r="G102" i="5"/>
  <c r="I102" i="5" s="1"/>
  <c r="L102" i="5" s="1"/>
  <c r="G104" i="5"/>
  <c r="I104" i="5" s="1"/>
  <c r="L104" i="5" s="1"/>
  <c r="G106" i="5"/>
  <c r="I106" i="5" s="1"/>
  <c r="L106" i="5" s="1"/>
  <c r="G108" i="5"/>
  <c r="I108" i="5" s="1"/>
  <c r="L108" i="5" s="1"/>
  <c r="G110" i="5"/>
  <c r="G112" i="5"/>
  <c r="I112" i="5" s="1"/>
  <c r="L112" i="5" s="1"/>
  <c r="G114" i="5"/>
  <c r="I114" i="5" s="1"/>
  <c r="L114" i="5" s="1"/>
  <c r="G116" i="5"/>
  <c r="G118" i="5"/>
  <c r="G120" i="5"/>
  <c r="I120" i="5" s="1"/>
  <c r="L120" i="5" s="1"/>
  <c r="G122" i="5"/>
  <c r="I122" i="5" s="1"/>
  <c r="L122" i="5" s="1"/>
  <c r="G124" i="5"/>
  <c r="I124" i="5" s="1"/>
  <c r="L124" i="5" s="1"/>
  <c r="G126" i="5"/>
  <c r="G128" i="5"/>
  <c r="I128" i="5" s="1"/>
  <c r="L128" i="5" s="1"/>
  <c r="G130" i="5"/>
  <c r="I130" i="5" s="1"/>
  <c r="L130" i="5" s="1"/>
  <c r="G132" i="5"/>
  <c r="I132" i="5" s="1"/>
  <c r="L132" i="5" s="1"/>
  <c r="G134" i="5"/>
  <c r="G136" i="5"/>
  <c r="G138" i="5"/>
  <c r="G140" i="5"/>
  <c r="I140" i="5" s="1"/>
  <c r="L140" i="5" s="1"/>
  <c r="G142" i="5"/>
  <c r="G144" i="5"/>
  <c r="G146" i="5"/>
  <c r="I146" i="5" s="1"/>
  <c r="L146" i="5" s="1"/>
  <c r="G148" i="5"/>
  <c r="I148" i="5" s="1"/>
  <c r="L148" i="5" s="1"/>
  <c r="G150" i="5"/>
  <c r="I150" i="5" s="1"/>
  <c r="L150" i="5" s="1"/>
  <c r="G152" i="5"/>
  <c r="I152" i="5" s="1"/>
  <c r="L152" i="5" s="1"/>
  <c r="G154" i="5"/>
  <c r="G156" i="5"/>
  <c r="I156" i="5" s="1"/>
  <c r="L156" i="5" s="1"/>
  <c r="G158" i="5"/>
  <c r="G160" i="5"/>
  <c r="G162" i="5"/>
  <c r="I162" i="5" s="1"/>
  <c r="L162" i="5" s="1"/>
  <c r="G164" i="5"/>
  <c r="I164" i="5" s="1"/>
  <c r="L164" i="5" s="1"/>
  <c r="G166" i="5"/>
  <c r="I166" i="5" s="1"/>
  <c r="L166" i="5" s="1"/>
  <c r="G168" i="5"/>
  <c r="G170" i="5"/>
  <c r="I170" i="5" s="1"/>
  <c r="L170" i="5" s="1"/>
  <c r="G172" i="5"/>
  <c r="G174" i="5"/>
  <c r="I174" i="5" s="1"/>
  <c r="L174" i="5" s="1"/>
  <c r="G157" i="5"/>
  <c r="I157" i="5" s="1"/>
  <c r="L157" i="5" s="1"/>
  <c r="G169" i="5"/>
  <c r="G176" i="5"/>
  <c r="G178" i="5"/>
  <c r="G180" i="5"/>
  <c r="G182" i="5"/>
  <c r="I182" i="5" s="1"/>
  <c r="L182" i="5" s="1"/>
  <c r="G184" i="5"/>
  <c r="I184" i="5" s="1"/>
  <c r="L184" i="5" s="1"/>
  <c r="G186" i="5"/>
  <c r="I186" i="5" s="1"/>
  <c r="L186" i="5" s="1"/>
  <c r="G188" i="5"/>
  <c r="I188" i="5" s="1"/>
  <c r="L188" i="5" s="1"/>
  <c r="G190" i="5"/>
  <c r="I190" i="5" s="1"/>
  <c r="L190" i="5" s="1"/>
  <c r="G192" i="5"/>
  <c r="G194" i="5"/>
  <c r="G196" i="5"/>
  <c r="G198" i="5"/>
  <c r="I198" i="5" s="1"/>
  <c r="L198" i="5" s="1"/>
  <c r="G200" i="5"/>
  <c r="G202" i="5"/>
  <c r="G204" i="5"/>
  <c r="G206" i="5"/>
  <c r="I206" i="5" s="1"/>
  <c r="L206" i="5" s="1"/>
  <c r="G208" i="5"/>
  <c r="I208" i="5" s="1"/>
  <c r="L208" i="5" s="1"/>
  <c r="G210" i="5"/>
  <c r="I210" i="5" s="1"/>
  <c r="L210" i="5" s="1"/>
  <c r="G212" i="5"/>
  <c r="I212" i="5" s="1"/>
  <c r="L212" i="5" s="1"/>
  <c r="G214" i="5"/>
  <c r="I214" i="5" s="1"/>
  <c r="L214" i="5" s="1"/>
  <c r="G216" i="5"/>
  <c r="G218" i="5"/>
  <c r="G220" i="5"/>
  <c r="G222" i="5"/>
  <c r="G224" i="5"/>
  <c r="I224" i="5" s="1"/>
  <c r="L224" i="5" s="1"/>
  <c r="G226" i="5"/>
  <c r="G228" i="5"/>
  <c r="G230" i="5"/>
  <c r="I230" i="5" s="1"/>
  <c r="L230" i="5" s="1"/>
  <c r="G232" i="5"/>
  <c r="I232" i="5" s="1"/>
  <c r="L232" i="5" s="1"/>
  <c r="G234" i="5"/>
  <c r="I234" i="5" s="1"/>
  <c r="L234" i="5" s="1"/>
  <c r="G236" i="5"/>
  <c r="I236" i="5" s="1"/>
  <c r="L236" i="5" s="1"/>
  <c r="G238" i="5"/>
  <c r="I238" i="5" s="1"/>
  <c r="L238" i="5" s="1"/>
  <c r="G240" i="5"/>
  <c r="G242" i="5"/>
  <c r="I242" i="5" s="1"/>
  <c r="L242" i="5" s="1"/>
  <c r="G244" i="5"/>
  <c r="I244" i="5" s="1"/>
  <c r="L244" i="5" s="1"/>
  <c r="G246" i="5"/>
  <c r="G248" i="5"/>
  <c r="G250" i="5"/>
  <c r="I250" i="5" s="1"/>
  <c r="L250" i="5" s="1"/>
  <c r="G252" i="5"/>
  <c r="G254" i="5"/>
  <c r="I254" i="5" s="1"/>
  <c r="L254" i="5" s="1"/>
  <c r="G256" i="5"/>
  <c r="I256" i="5" s="1"/>
  <c r="L256" i="5" s="1"/>
  <c r="G258" i="5"/>
  <c r="I258" i="5" s="1"/>
  <c r="L258" i="5" s="1"/>
  <c r="G260" i="5"/>
  <c r="I260" i="5" s="1"/>
  <c r="L260" i="5" s="1"/>
  <c r="G262" i="5"/>
  <c r="I262" i="5" s="1"/>
  <c r="L262" i="5" s="1"/>
  <c r="G264" i="5"/>
  <c r="G266" i="5"/>
  <c r="G149" i="5"/>
  <c r="I149" i="5" s="1"/>
  <c r="L149" i="5" s="1"/>
  <c r="G143" i="5"/>
  <c r="I143" i="5" s="1"/>
  <c r="L143" i="5" s="1"/>
  <c r="G167" i="5"/>
  <c r="G155" i="5"/>
  <c r="I155" i="5" s="1"/>
  <c r="L155" i="5" s="1"/>
  <c r="G165" i="5"/>
  <c r="G147" i="5"/>
  <c r="G153" i="5"/>
  <c r="I153" i="5" s="1"/>
  <c r="L153" i="5" s="1"/>
  <c r="G163" i="5"/>
  <c r="I163" i="5" s="1"/>
  <c r="L163" i="5" s="1"/>
  <c r="G175" i="5"/>
  <c r="I175" i="5" s="1"/>
  <c r="L175" i="5" s="1"/>
  <c r="G177" i="5"/>
  <c r="I177" i="5" s="1"/>
  <c r="L177" i="5" s="1"/>
  <c r="G179" i="5"/>
  <c r="I179" i="5" s="1"/>
  <c r="L179" i="5" s="1"/>
  <c r="G181" i="5"/>
  <c r="I181" i="5" s="1"/>
  <c r="L181" i="5" s="1"/>
  <c r="G183" i="5"/>
  <c r="G185" i="5"/>
  <c r="G187" i="5"/>
  <c r="G189" i="5"/>
  <c r="G191" i="5"/>
  <c r="G193" i="5"/>
  <c r="I193" i="5" s="1"/>
  <c r="L193" i="5" s="1"/>
  <c r="G195" i="5"/>
  <c r="G197" i="5"/>
  <c r="G199" i="5"/>
  <c r="I199" i="5" s="1"/>
  <c r="L199" i="5" s="1"/>
  <c r="G201" i="5"/>
  <c r="I201" i="5" s="1"/>
  <c r="L201" i="5" s="1"/>
  <c r="G203" i="5"/>
  <c r="I203" i="5" s="1"/>
  <c r="L203" i="5" s="1"/>
  <c r="G205" i="5"/>
  <c r="I205" i="5" s="1"/>
  <c r="L205" i="5" s="1"/>
  <c r="G207" i="5"/>
  <c r="G209" i="5"/>
  <c r="G211" i="5"/>
  <c r="G213" i="5"/>
  <c r="G215" i="5"/>
  <c r="G217" i="5"/>
  <c r="G219" i="5"/>
  <c r="I219" i="5" s="1"/>
  <c r="L219" i="5" s="1"/>
  <c r="G221" i="5"/>
  <c r="G223" i="5"/>
  <c r="I223" i="5" s="1"/>
  <c r="L223" i="5" s="1"/>
  <c r="G225" i="5"/>
  <c r="I225" i="5" s="1"/>
  <c r="L225" i="5" s="1"/>
  <c r="G227" i="5"/>
  <c r="I227" i="5" s="1"/>
  <c r="L227" i="5" s="1"/>
  <c r="G229" i="5"/>
  <c r="I229" i="5" s="1"/>
  <c r="L229" i="5" s="1"/>
  <c r="G231" i="5"/>
  <c r="G233" i="5"/>
  <c r="G235" i="5"/>
  <c r="G237" i="5"/>
  <c r="G239" i="5"/>
  <c r="G241" i="5"/>
  <c r="G243" i="5"/>
  <c r="G245" i="5"/>
  <c r="G247" i="5"/>
  <c r="I247" i="5" s="1"/>
  <c r="L247" i="5" s="1"/>
  <c r="G249" i="5"/>
  <c r="I249" i="5" s="1"/>
  <c r="L249" i="5" s="1"/>
  <c r="G251" i="5"/>
  <c r="I251" i="5" s="1"/>
  <c r="L251" i="5" s="1"/>
  <c r="G253" i="5"/>
  <c r="I253" i="5" s="1"/>
  <c r="L253" i="5" s="1"/>
  <c r="G255" i="5"/>
  <c r="G257" i="5"/>
  <c r="G259" i="5"/>
  <c r="G261" i="5"/>
  <c r="G263" i="5"/>
  <c r="G265" i="5"/>
  <c r="G267" i="5"/>
  <c r="I267" i="5" s="1"/>
  <c r="L267" i="5" s="1"/>
  <c r="G269" i="5"/>
  <c r="G271" i="5"/>
  <c r="I271" i="5" s="1"/>
  <c r="L271" i="5" s="1"/>
  <c r="G273" i="5"/>
  <c r="I273" i="5" s="1"/>
  <c r="L273" i="5" s="1"/>
  <c r="G275" i="5"/>
  <c r="I275" i="5" s="1"/>
  <c r="L275" i="5" s="1"/>
  <c r="G277" i="5"/>
  <c r="I277" i="5" s="1"/>
  <c r="L277" i="5" s="1"/>
  <c r="G279" i="5"/>
  <c r="G281" i="5"/>
  <c r="G283" i="5"/>
  <c r="G285" i="5"/>
  <c r="G287" i="5"/>
  <c r="G289" i="5"/>
  <c r="G291" i="5"/>
  <c r="I291" i="5" s="1"/>
  <c r="L291" i="5" s="1"/>
  <c r="G293" i="5"/>
  <c r="I293" i="5" s="1"/>
  <c r="L293" i="5" s="1"/>
  <c r="G295" i="5"/>
  <c r="I295" i="5" s="1"/>
  <c r="L295" i="5" s="1"/>
  <c r="G297" i="5"/>
  <c r="I297" i="5" s="1"/>
  <c r="L297" i="5" s="1"/>
  <c r="G299" i="5"/>
  <c r="I299" i="5" s="1"/>
  <c r="L299" i="5" s="1"/>
  <c r="G161" i="5"/>
  <c r="G173" i="5"/>
  <c r="G145" i="5"/>
  <c r="I145" i="5" s="1"/>
  <c r="L145" i="5" s="1"/>
  <c r="G151" i="5"/>
  <c r="I151" i="5" s="1"/>
  <c r="L151" i="5" s="1"/>
  <c r="G270" i="5"/>
  <c r="I270" i="5" s="1"/>
  <c r="L270" i="5" s="1"/>
  <c r="G304" i="5"/>
  <c r="G276" i="5"/>
  <c r="G282" i="5"/>
  <c r="G288" i="5"/>
  <c r="G294" i="5"/>
  <c r="G302" i="5"/>
  <c r="G307" i="5"/>
  <c r="G309" i="5"/>
  <c r="G311" i="5"/>
  <c r="I311" i="5" s="1"/>
  <c r="L311" i="5" s="1"/>
  <c r="G313" i="5"/>
  <c r="I313" i="5" s="1"/>
  <c r="L313" i="5" s="1"/>
  <c r="G315" i="5"/>
  <c r="I315" i="5" s="1"/>
  <c r="L315" i="5" s="1"/>
  <c r="G317" i="5"/>
  <c r="I317" i="5" s="1"/>
  <c r="L317" i="5" s="1"/>
  <c r="G319" i="5"/>
  <c r="I319" i="5" s="1"/>
  <c r="L319" i="5" s="1"/>
  <c r="G321" i="5"/>
  <c r="I321" i="5" s="1"/>
  <c r="L321" i="5" s="1"/>
  <c r="G323" i="5"/>
  <c r="G325" i="5"/>
  <c r="I325" i="5" s="1"/>
  <c r="L325" i="5" s="1"/>
  <c r="G327" i="5"/>
  <c r="I327" i="5" s="1"/>
  <c r="L327" i="5" s="1"/>
  <c r="G329" i="5"/>
  <c r="G331" i="5"/>
  <c r="G333" i="5"/>
  <c r="G335" i="5"/>
  <c r="I335" i="5" s="1"/>
  <c r="L335" i="5" s="1"/>
  <c r="G337" i="5"/>
  <c r="I337" i="5" s="1"/>
  <c r="L337" i="5" s="1"/>
  <c r="G339" i="5"/>
  <c r="I339" i="5" s="1"/>
  <c r="L339" i="5" s="1"/>
  <c r="G341" i="5"/>
  <c r="I341" i="5" s="1"/>
  <c r="L341" i="5" s="1"/>
  <c r="G343" i="5"/>
  <c r="I343" i="5" s="1"/>
  <c r="L343" i="5" s="1"/>
  <c r="G345" i="5"/>
  <c r="I345" i="5" s="1"/>
  <c r="L345" i="5" s="1"/>
  <c r="G347" i="5"/>
  <c r="G349" i="5"/>
  <c r="G351" i="5"/>
  <c r="G353" i="5"/>
  <c r="I353" i="5" s="1"/>
  <c r="L353" i="5" s="1"/>
  <c r="G355" i="5"/>
  <c r="G357" i="5"/>
  <c r="G359" i="5"/>
  <c r="G361" i="5"/>
  <c r="I361" i="5" s="1"/>
  <c r="L361" i="5" s="1"/>
  <c r="G363" i="5"/>
  <c r="I363" i="5" s="1"/>
  <c r="L363" i="5" s="1"/>
  <c r="G365" i="5"/>
  <c r="I365" i="5" s="1"/>
  <c r="L365" i="5" s="1"/>
  <c r="G367" i="5"/>
  <c r="I367" i="5" s="1"/>
  <c r="L367" i="5" s="1"/>
  <c r="G369" i="5"/>
  <c r="I369" i="5" s="1"/>
  <c r="L369" i="5" s="1"/>
  <c r="G371" i="5"/>
  <c r="G373" i="5"/>
  <c r="G375" i="5"/>
  <c r="G377" i="5"/>
  <c r="G379" i="5"/>
  <c r="I379" i="5" s="1"/>
  <c r="L379" i="5" s="1"/>
  <c r="G381" i="5"/>
  <c r="G383" i="5"/>
  <c r="I383" i="5" s="1"/>
  <c r="L383" i="5" s="1"/>
  <c r="G385" i="5"/>
  <c r="I385" i="5" s="1"/>
  <c r="L385" i="5" s="1"/>
  <c r="G387" i="5"/>
  <c r="I387" i="5" s="1"/>
  <c r="L387" i="5" s="1"/>
  <c r="G389" i="5"/>
  <c r="I389" i="5" s="1"/>
  <c r="L389" i="5" s="1"/>
  <c r="G391" i="5"/>
  <c r="I391" i="5" s="1"/>
  <c r="L391" i="5" s="1"/>
  <c r="G393" i="5"/>
  <c r="I393" i="5" s="1"/>
  <c r="L393" i="5" s="1"/>
  <c r="G395" i="5"/>
  <c r="G397" i="5"/>
  <c r="I397" i="5" s="1"/>
  <c r="L397" i="5" s="1"/>
  <c r="G399" i="5"/>
  <c r="I399" i="5" s="1"/>
  <c r="L399" i="5" s="1"/>
  <c r="G401" i="5"/>
  <c r="G403" i="5"/>
  <c r="G405" i="5"/>
  <c r="G407" i="5"/>
  <c r="I407" i="5" s="1"/>
  <c r="L407" i="5" s="1"/>
  <c r="G171" i="5"/>
  <c r="I171" i="5" s="1"/>
  <c r="L171" i="5" s="1"/>
  <c r="G272" i="5"/>
  <c r="G300" i="5"/>
  <c r="I300" i="5" s="1"/>
  <c r="L300" i="5" s="1"/>
  <c r="G305" i="5"/>
  <c r="G280" i="5"/>
  <c r="I280" i="5" s="1"/>
  <c r="L280" i="5" s="1"/>
  <c r="G286" i="5"/>
  <c r="I286" i="5" s="1"/>
  <c r="L286" i="5" s="1"/>
  <c r="G292" i="5"/>
  <c r="G303" i="5"/>
  <c r="G298" i="5"/>
  <c r="G274" i="5"/>
  <c r="G301" i="5"/>
  <c r="I301" i="5" s="1"/>
  <c r="L301" i="5" s="1"/>
  <c r="G308" i="5"/>
  <c r="G310" i="5"/>
  <c r="G312" i="5"/>
  <c r="I312" i="5" s="1"/>
  <c r="L312" i="5" s="1"/>
  <c r="G314" i="5"/>
  <c r="G316" i="5"/>
  <c r="I316" i="5" s="1"/>
  <c r="L316" i="5" s="1"/>
  <c r="G318" i="5"/>
  <c r="I318" i="5" s="1"/>
  <c r="L318" i="5" s="1"/>
  <c r="G320" i="5"/>
  <c r="I320" i="5" s="1"/>
  <c r="L320" i="5" s="1"/>
  <c r="G322" i="5"/>
  <c r="I322" i="5" s="1"/>
  <c r="L322" i="5" s="1"/>
  <c r="G324" i="5"/>
  <c r="I324" i="5" s="1"/>
  <c r="L324" i="5" s="1"/>
  <c r="G326" i="5"/>
  <c r="G328" i="5"/>
  <c r="G330" i="5"/>
  <c r="G332" i="5"/>
  <c r="G334" i="5"/>
  <c r="G336" i="5"/>
  <c r="G338" i="5"/>
  <c r="I338" i="5" s="1"/>
  <c r="L338" i="5" s="1"/>
  <c r="G340" i="5"/>
  <c r="G342" i="5"/>
  <c r="I342" i="5" s="1"/>
  <c r="L342" i="5" s="1"/>
  <c r="G344" i="5"/>
  <c r="I344" i="5" s="1"/>
  <c r="L344" i="5" s="1"/>
  <c r="G346" i="5"/>
  <c r="I346" i="5" s="1"/>
  <c r="L346" i="5" s="1"/>
  <c r="G348" i="5"/>
  <c r="I348" i="5" s="1"/>
  <c r="L348" i="5" s="1"/>
  <c r="G350" i="5"/>
  <c r="G352" i="5"/>
  <c r="G354" i="5"/>
  <c r="G356" i="5"/>
  <c r="G358" i="5"/>
  <c r="G360" i="5"/>
  <c r="G362" i="5"/>
  <c r="G364" i="5"/>
  <c r="I364" i="5" s="1"/>
  <c r="L364" i="5" s="1"/>
  <c r="G366" i="5"/>
  <c r="I366" i="5" s="1"/>
  <c r="L366" i="5" s="1"/>
  <c r="G368" i="5"/>
  <c r="I368" i="5" s="1"/>
  <c r="L368" i="5" s="1"/>
  <c r="G370" i="5"/>
  <c r="I370" i="5" s="1"/>
  <c r="L370" i="5" s="1"/>
  <c r="G372" i="5"/>
  <c r="I372" i="5" s="1"/>
  <c r="L372" i="5" s="1"/>
  <c r="G374" i="5"/>
  <c r="G376" i="5"/>
  <c r="G378" i="5"/>
  <c r="G380" i="5"/>
  <c r="G382" i="5"/>
  <c r="G384" i="5"/>
  <c r="G386" i="5"/>
  <c r="G388" i="5"/>
  <c r="G390" i="5"/>
  <c r="I390" i="5" s="1"/>
  <c r="L390" i="5" s="1"/>
  <c r="G392" i="5"/>
  <c r="I392" i="5" s="1"/>
  <c r="L392" i="5" s="1"/>
  <c r="G394" i="5"/>
  <c r="I394" i="5" s="1"/>
  <c r="L394" i="5" s="1"/>
  <c r="G396" i="5"/>
  <c r="I396" i="5" s="1"/>
  <c r="L396" i="5" s="1"/>
  <c r="G398" i="5"/>
  <c r="G400" i="5"/>
  <c r="G402" i="5"/>
  <c r="G404" i="5"/>
  <c r="G406" i="5"/>
  <c r="G408" i="5"/>
  <c r="G410" i="5"/>
  <c r="G412" i="5"/>
  <c r="I412" i="5" s="1"/>
  <c r="L412" i="5" s="1"/>
  <c r="G414" i="5"/>
  <c r="G416" i="5"/>
  <c r="G418" i="5"/>
  <c r="I418" i="5" s="1"/>
  <c r="L418" i="5" s="1"/>
  <c r="G420" i="5"/>
  <c r="I420" i="5" s="1"/>
  <c r="L420" i="5" s="1"/>
  <c r="G422" i="5"/>
  <c r="I422" i="5" s="1"/>
  <c r="L422" i="5" s="1"/>
  <c r="G424" i="5"/>
  <c r="G426" i="5"/>
  <c r="G428" i="5"/>
  <c r="G430" i="5"/>
  <c r="G432" i="5"/>
  <c r="G434" i="5"/>
  <c r="G436" i="5"/>
  <c r="G438" i="5"/>
  <c r="G440" i="5"/>
  <c r="G442" i="5"/>
  <c r="G268" i="5"/>
  <c r="G278" i="5"/>
  <c r="I278" i="5" s="1"/>
  <c r="L278" i="5" s="1"/>
  <c r="G284" i="5"/>
  <c r="G290" i="5"/>
  <c r="G296" i="5"/>
  <c r="G306" i="5"/>
  <c r="I306" i="5" s="1"/>
  <c r="L306" i="5" s="1"/>
  <c r="G159" i="5"/>
  <c r="I159" i="5" s="1"/>
  <c r="L159" i="5" s="1"/>
  <c r="G419" i="5"/>
  <c r="G431" i="5"/>
  <c r="I431" i="5" s="1"/>
  <c r="L431" i="5" s="1"/>
  <c r="G439" i="5"/>
  <c r="I439" i="5" s="1"/>
  <c r="L439" i="5" s="1"/>
  <c r="G444" i="5"/>
  <c r="I444" i="5" s="1"/>
  <c r="L444" i="5" s="1"/>
  <c r="G446" i="5"/>
  <c r="I446" i="5" s="1"/>
  <c r="L446" i="5" s="1"/>
  <c r="G448" i="5"/>
  <c r="I448" i="5" s="1"/>
  <c r="L448" i="5" s="1"/>
  <c r="G450" i="5"/>
  <c r="I450" i="5" s="1"/>
  <c r="L450" i="5" s="1"/>
  <c r="G452" i="5"/>
  <c r="G454" i="5"/>
  <c r="G456" i="5"/>
  <c r="G458" i="5"/>
  <c r="G460" i="5"/>
  <c r="G462" i="5"/>
  <c r="G464" i="5"/>
  <c r="G466" i="5"/>
  <c r="I466" i="5" s="1"/>
  <c r="L466" i="5" s="1"/>
  <c r="G468" i="5"/>
  <c r="I468" i="5" s="1"/>
  <c r="L468" i="5" s="1"/>
  <c r="G470" i="5"/>
  <c r="I470" i="5" s="1"/>
  <c r="L470" i="5" s="1"/>
  <c r="G472" i="5"/>
  <c r="I472" i="5" s="1"/>
  <c r="L472" i="5" s="1"/>
  <c r="G474" i="5"/>
  <c r="I474" i="5" s="1"/>
  <c r="L474" i="5" s="1"/>
  <c r="G476" i="5"/>
  <c r="G478" i="5"/>
  <c r="I478" i="5" s="1"/>
  <c r="L478" i="5" s="1"/>
  <c r="G480" i="5"/>
  <c r="I480" i="5" s="1"/>
  <c r="L480" i="5" s="1"/>
  <c r="G482" i="5"/>
  <c r="G484" i="5"/>
  <c r="G486" i="5"/>
  <c r="G488" i="5"/>
  <c r="G490" i="5"/>
  <c r="I490" i="5" s="1"/>
  <c r="L490" i="5" s="1"/>
  <c r="G492" i="5"/>
  <c r="I492" i="5" s="1"/>
  <c r="L492" i="5" s="1"/>
  <c r="G494" i="5"/>
  <c r="I494" i="5" s="1"/>
  <c r="L494" i="5" s="1"/>
  <c r="G496" i="5"/>
  <c r="I496" i="5" s="1"/>
  <c r="L496" i="5" s="1"/>
  <c r="G498" i="5"/>
  <c r="I498" i="5" s="1"/>
  <c r="L498" i="5" s="1"/>
  <c r="G500" i="5"/>
  <c r="G502" i="5"/>
  <c r="G504" i="5"/>
  <c r="G506" i="5"/>
  <c r="I506" i="5" s="1"/>
  <c r="L506" i="5" s="1"/>
  <c r="G508" i="5"/>
  <c r="G510" i="5"/>
  <c r="G512" i="5"/>
  <c r="G514" i="5"/>
  <c r="I514" i="5" s="1"/>
  <c r="L514" i="5" s="1"/>
  <c r="G516" i="5"/>
  <c r="I516" i="5" s="1"/>
  <c r="L516" i="5" s="1"/>
  <c r="G518" i="5"/>
  <c r="I518" i="5" s="1"/>
  <c r="L518" i="5" s="1"/>
  <c r="G520" i="5"/>
  <c r="I520" i="5" s="1"/>
  <c r="L520" i="5" s="1"/>
  <c r="G522" i="5"/>
  <c r="I522" i="5" s="1"/>
  <c r="L522" i="5" s="1"/>
  <c r="G524" i="5"/>
  <c r="G526" i="5"/>
  <c r="G528" i="5"/>
  <c r="G530" i="5"/>
  <c r="G532" i="5"/>
  <c r="I532" i="5" s="1"/>
  <c r="L532" i="5" s="1"/>
  <c r="G534" i="5"/>
  <c r="G536" i="5"/>
  <c r="G538" i="5"/>
  <c r="I538" i="5" s="1"/>
  <c r="L538" i="5" s="1"/>
  <c r="G540" i="5"/>
  <c r="I540" i="5" s="1"/>
  <c r="L540" i="5" s="1"/>
  <c r="G542" i="5"/>
  <c r="I542" i="5" s="1"/>
  <c r="L542" i="5" s="1"/>
  <c r="G544" i="5"/>
  <c r="I544" i="5" s="1"/>
  <c r="L544" i="5" s="1"/>
  <c r="G546" i="5"/>
  <c r="I546" i="5" s="1"/>
  <c r="L546" i="5" s="1"/>
  <c r="G548" i="5"/>
  <c r="G550" i="5"/>
  <c r="I550" i="5" s="1"/>
  <c r="L550" i="5" s="1"/>
  <c r="G552" i="5"/>
  <c r="I552" i="5" s="1"/>
  <c r="L552" i="5" s="1"/>
  <c r="G554" i="5"/>
  <c r="G556" i="5"/>
  <c r="G558" i="5"/>
  <c r="I558" i="5" s="1"/>
  <c r="L558" i="5" s="1"/>
  <c r="G560" i="5"/>
  <c r="G562" i="5"/>
  <c r="I562" i="5" s="1"/>
  <c r="L562" i="5" s="1"/>
  <c r="G564" i="5"/>
  <c r="I564" i="5" s="1"/>
  <c r="L564" i="5" s="1"/>
  <c r="G566" i="5"/>
  <c r="G568" i="5"/>
  <c r="I568" i="5" s="1"/>
  <c r="L568" i="5" s="1"/>
  <c r="G570" i="5"/>
  <c r="I570" i="5" s="1"/>
  <c r="L570" i="5" s="1"/>
  <c r="G423" i="5"/>
  <c r="G429" i="5"/>
  <c r="G437" i="5"/>
  <c r="I437" i="5" s="1"/>
  <c r="L437" i="5" s="1"/>
  <c r="G4" i="5"/>
  <c r="G409" i="5"/>
  <c r="I409" i="5" s="1"/>
  <c r="L409" i="5" s="1"/>
  <c r="G413" i="5"/>
  <c r="I413" i="5" s="1"/>
  <c r="L413" i="5" s="1"/>
  <c r="G417" i="5"/>
  <c r="I417" i="5" s="1"/>
  <c r="L417" i="5" s="1"/>
  <c r="G427" i="5"/>
  <c r="G435" i="5"/>
  <c r="I435" i="5" s="1"/>
  <c r="L435" i="5" s="1"/>
  <c r="G445" i="5"/>
  <c r="I445" i="5" s="1"/>
  <c r="L445" i="5" s="1"/>
  <c r="G447" i="5"/>
  <c r="I447" i="5" s="1"/>
  <c r="L447" i="5" s="1"/>
  <c r="G449" i="5"/>
  <c r="I449" i="5" s="1"/>
  <c r="L449" i="5" s="1"/>
  <c r="G451" i="5"/>
  <c r="G453" i="5"/>
  <c r="G455" i="5"/>
  <c r="G457" i="5"/>
  <c r="G459" i="5"/>
  <c r="I459" i="5" s="1"/>
  <c r="L459" i="5" s="1"/>
  <c r="G461" i="5"/>
  <c r="G463" i="5"/>
  <c r="I463" i="5" s="1"/>
  <c r="L463" i="5" s="1"/>
  <c r="G465" i="5"/>
  <c r="I465" i="5" s="1"/>
  <c r="L465" i="5" s="1"/>
  <c r="G467" i="5"/>
  <c r="I467" i="5" s="1"/>
  <c r="L467" i="5" s="1"/>
  <c r="G469" i="5"/>
  <c r="G471" i="5"/>
  <c r="I471" i="5" s="1"/>
  <c r="L471" i="5" s="1"/>
  <c r="G473" i="5"/>
  <c r="I473" i="5" s="1"/>
  <c r="L473" i="5" s="1"/>
  <c r="G475" i="5"/>
  <c r="G477" i="5"/>
  <c r="G479" i="5"/>
  <c r="G481" i="5"/>
  <c r="G483" i="5"/>
  <c r="G485" i="5"/>
  <c r="G487" i="5"/>
  <c r="I487" i="5" s="1"/>
  <c r="L487" i="5" s="1"/>
  <c r="G489" i="5"/>
  <c r="I489" i="5" s="1"/>
  <c r="L489" i="5" s="1"/>
  <c r="G491" i="5"/>
  <c r="I491" i="5" s="1"/>
  <c r="L491" i="5" s="1"/>
  <c r="G493" i="5"/>
  <c r="I493" i="5" s="1"/>
  <c r="L493" i="5" s="1"/>
  <c r="G495" i="5"/>
  <c r="I495" i="5" s="1"/>
  <c r="L495" i="5" s="1"/>
  <c r="G497" i="5"/>
  <c r="I497" i="5" s="1"/>
  <c r="L497" i="5" s="1"/>
  <c r="G499" i="5"/>
  <c r="G501" i="5"/>
  <c r="G503" i="5"/>
  <c r="G505" i="5"/>
  <c r="G507" i="5"/>
  <c r="G509" i="5"/>
  <c r="G511" i="5"/>
  <c r="I511" i="5" s="1"/>
  <c r="L511" i="5" s="1"/>
  <c r="G513" i="5"/>
  <c r="G515" i="5"/>
  <c r="I515" i="5" s="1"/>
  <c r="L515" i="5" s="1"/>
  <c r="G517" i="5"/>
  <c r="I517" i="5" s="1"/>
  <c r="L517" i="5" s="1"/>
  <c r="G519" i="5"/>
  <c r="I519" i="5" s="1"/>
  <c r="L519" i="5" s="1"/>
  <c r="G521" i="5"/>
  <c r="I521" i="5" s="1"/>
  <c r="L521" i="5" s="1"/>
  <c r="G523" i="5"/>
  <c r="G525" i="5"/>
  <c r="G527" i="5"/>
  <c r="G529" i="5"/>
  <c r="G531" i="5"/>
  <c r="G533" i="5"/>
  <c r="G535" i="5"/>
  <c r="G537" i="5"/>
  <c r="I537" i="5" s="1"/>
  <c r="L537" i="5" s="1"/>
  <c r="G539" i="5"/>
  <c r="I539" i="5" s="1"/>
  <c r="L539" i="5" s="1"/>
  <c r="G541" i="5"/>
  <c r="G543" i="5"/>
  <c r="G545" i="5"/>
  <c r="I545" i="5" s="1"/>
  <c r="L545" i="5" s="1"/>
  <c r="G547" i="5"/>
  <c r="G549" i="5"/>
  <c r="G551" i="5"/>
  <c r="G553" i="5"/>
  <c r="G555" i="5"/>
  <c r="G557" i="5"/>
  <c r="G559" i="5"/>
  <c r="I559" i="5" s="1"/>
  <c r="L559" i="5" s="1"/>
  <c r="G561" i="5"/>
  <c r="I561" i="5" s="1"/>
  <c r="L561" i="5" s="1"/>
  <c r="G563" i="5"/>
  <c r="I563" i="5" s="1"/>
  <c r="L563" i="5" s="1"/>
  <c r="G565" i="5"/>
  <c r="I565" i="5" s="1"/>
  <c r="L565" i="5" s="1"/>
  <c r="G567" i="5"/>
  <c r="I567" i="5" s="1"/>
  <c r="L567" i="5" s="1"/>
  <c r="G569" i="5"/>
  <c r="I569" i="5" s="1"/>
  <c r="L569" i="5" s="1"/>
  <c r="G421" i="5"/>
  <c r="G443" i="5"/>
  <c r="G433" i="5"/>
  <c r="G441" i="5"/>
  <c r="G425" i="5"/>
  <c r="I425" i="5" s="1"/>
  <c r="L425" i="5" s="1"/>
  <c r="G411" i="5"/>
  <c r="G415" i="5"/>
  <c r="I415" i="5" s="1"/>
  <c r="L415" i="5" s="1"/>
  <c r="AI4" i="2"/>
  <c r="AJ4" i="2" s="1"/>
  <c r="AI6" i="2"/>
  <c r="AJ6" i="2" s="1"/>
  <c r="AQ23" i="2"/>
  <c r="K31" i="1" s="1"/>
  <c r="AI23" i="2"/>
  <c r="AI5" i="2"/>
  <c r="AJ5" i="2" s="1"/>
  <c r="AI9" i="2"/>
  <c r="AJ9" i="2" s="1"/>
  <c r="K45" i="1"/>
  <c r="K18" i="1"/>
  <c r="K19" i="1"/>
  <c r="I398" i="5" l="1"/>
  <c r="L398" i="5" s="1"/>
  <c r="I374" i="5"/>
  <c r="L374" i="5" s="1"/>
  <c r="I350" i="5"/>
  <c r="L350" i="5" s="1"/>
  <c r="I326" i="5"/>
  <c r="L326" i="5" s="1"/>
  <c r="I269" i="5"/>
  <c r="L269" i="5" s="1"/>
  <c r="I245" i="5"/>
  <c r="L245" i="5" s="1"/>
  <c r="I221" i="5"/>
  <c r="L221" i="5" s="1"/>
  <c r="I197" i="5"/>
  <c r="L197" i="5" s="1"/>
  <c r="I440" i="5"/>
  <c r="L440" i="5" s="1"/>
  <c r="I416" i="5"/>
  <c r="L416" i="5" s="1"/>
  <c r="I42" i="5"/>
  <c r="L42" i="5" s="1"/>
  <c r="I560" i="5"/>
  <c r="L560" i="5" s="1"/>
  <c r="I536" i="5"/>
  <c r="L536" i="5" s="1"/>
  <c r="I512" i="5"/>
  <c r="L512" i="5" s="1"/>
  <c r="I488" i="5"/>
  <c r="L488" i="5" s="1"/>
  <c r="I464" i="5"/>
  <c r="L464" i="5" s="1"/>
  <c r="I252" i="5"/>
  <c r="L252" i="5" s="1"/>
  <c r="I180" i="5"/>
  <c r="L180" i="5" s="1"/>
  <c r="I167" i="5"/>
  <c r="L167" i="5" s="1"/>
  <c r="I84" i="5"/>
  <c r="L84" i="5" s="1"/>
  <c r="I34" i="5"/>
  <c r="L34" i="5" s="1"/>
  <c r="I123" i="5"/>
  <c r="L123" i="5" s="1"/>
  <c r="I99" i="5"/>
  <c r="L99" i="5" s="1"/>
  <c r="I75" i="5"/>
  <c r="L75" i="5" s="1"/>
  <c r="I51" i="5"/>
  <c r="L51" i="5" s="1"/>
  <c r="I27" i="5"/>
  <c r="L27" i="5" s="1"/>
  <c r="I429" i="5"/>
  <c r="L429" i="5" s="1"/>
  <c r="I405" i="5"/>
  <c r="L405" i="5" s="1"/>
  <c r="I126" i="5"/>
  <c r="L126" i="5" s="1"/>
  <c r="I290" i="5"/>
  <c r="L290" i="5" s="1"/>
  <c r="I551" i="5"/>
  <c r="L551" i="5" s="1"/>
  <c r="I527" i="5"/>
  <c r="L527" i="5" s="1"/>
  <c r="I503" i="5"/>
  <c r="L503" i="5" s="1"/>
  <c r="I479" i="5"/>
  <c r="L479" i="5" s="1"/>
  <c r="I455" i="5"/>
  <c r="L455" i="5" s="1"/>
  <c r="I154" i="5"/>
  <c r="L154" i="5" s="1"/>
  <c r="I305" i="5"/>
  <c r="L305" i="5" s="1"/>
  <c r="I381" i="5"/>
  <c r="L381" i="5" s="1"/>
  <c r="I357" i="5"/>
  <c r="L357" i="5" s="1"/>
  <c r="I333" i="5"/>
  <c r="L333" i="5" s="1"/>
  <c r="I309" i="5"/>
  <c r="L309" i="5" s="1"/>
  <c r="I50" i="5"/>
  <c r="L50" i="5" s="1"/>
  <c r="I168" i="5"/>
  <c r="L168" i="5" s="1"/>
  <c r="I116" i="5"/>
  <c r="L116" i="5" s="1"/>
  <c r="I228" i="5"/>
  <c r="L228" i="5" s="1"/>
  <c r="I204" i="5"/>
  <c r="L204" i="5" s="1"/>
  <c r="I549" i="5"/>
  <c r="L549" i="5" s="1"/>
  <c r="I525" i="5"/>
  <c r="L525" i="5" s="1"/>
  <c r="I501" i="5"/>
  <c r="L501" i="5" s="1"/>
  <c r="I477" i="5"/>
  <c r="L477" i="5" s="1"/>
  <c r="I453" i="5"/>
  <c r="L453" i="5" s="1"/>
  <c r="I432" i="5"/>
  <c r="L432" i="5" s="1"/>
  <c r="I534" i="5"/>
  <c r="L534" i="5" s="1"/>
  <c r="I510" i="5"/>
  <c r="L510" i="5" s="1"/>
  <c r="I486" i="5"/>
  <c r="L486" i="5" s="1"/>
  <c r="I462" i="5"/>
  <c r="L462" i="5" s="1"/>
  <c r="I298" i="5"/>
  <c r="L298" i="5" s="1"/>
  <c r="I427" i="5"/>
  <c r="L427" i="5" s="1"/>
  <c r="I403" i="5"/>
  <c r="L403" i="5" s="1"/>
  <c r="I355" i="5"/>
  <c r="L355" i="5" s="1"/>
  <c r="I331" i="5"/>
  <c r="L331" i="5" s="1"/>
  <c r="I307" i="5"/>
  <c r="L307" i="5" s="1"/>
  <c r="I304" i="5"/>
  <c r="L304" i="5" s="1"/>
  <c r="I26" i="5"/>
  <c r="L26" i="5" s="1"/>
  <c r="I243" i="5"/>
  <c r="L243" i="5" s="1"/>
  <c r="I195" i="5"/>
  <c r="L195" i="5" s="1"/>
  <c r="I92" i="5"/>
  <c r="L92" i="5" s="1"/>
  <c r="I18" i="5"/>
  <c r="L18" i="5" s="1"/>
  <c r="I160" i="5"/>
  <c r="L160" i="5" s="1"/>
  <c r="I226" i="5"/>
  <c r="L226" i="5" s="1"/>
  <c r="I202" i="5"/>
  <c r="L202" i="5" s="1"/>
  <c r="I178" i="5"/>
  <c r="L178" i="5" s="1"/>
  <c r="I284" i="5"/>
  <c r="L284" i="5" s="1"/>
  <c r="I547" i="5"/>
  <c r="L547" i="5" s="1"/>
  <c r="I523" i="5"/>
  <c r="L523" i="5" s="1"/>
  <c r="I499" i="5"/>
  <c r="L499" i="5" s="1"/>
  <c r="I475" i="5"/>
  <c r="L475" i="5" s="1"/>
  <c r="I451" i="5"/>
  <c r="L451" i="5" s="1"/>
  <c r="I556" i="5"/>
  <c r="L556" i="5" s="1"/>
  <c r="I508" i="5"/>
  <c r="L508" i="5" s="1"/>
  <c r="I484" i="5"/>
  <c r="L484" i="5" s="1"/>
  <c r="I460" i="5"/>
  <c r="L460" i="5" s="1"/>
  <c r="I272" i="5"/>
  <c r="L272" i="5" s="1"/>
  <c r="I401" i="5"/>
  <c r="L401" i="5" s="1"/>
  <c r="I377" i="5"/>
  <c r="L377" i="5" s="1"/>
  <c r="I329" i="5"/>
  <c r="L329" i="5" s="1"/>
  <c r="I302" i="5"/>
  <c r="L302" i="5" s="1"/>
  <c r="I265" i="5"/>
  <c r="L265" i="5" s="1"/>
  <c r="I241" i="5"/>
  <c r="L241" i="5" s="1"/>
  <c r="I217" i="5"/>
  <c r="L217" i="5" s="1"/>
  <c r="I248" i="5"/>
  <c r="L248" i="5" s="1"/>
  <c r="I200" i="5"/>
  <c r="L200" i="5" s="1"/>
  <c r="I176" i="5"/>
  <c r="L176" i="5" s="1"/>
  <c r="I554" i="5"/>
  <c r="L554" i="5" s="1"/>
  <c r="I530" i="5"/>
  <c r="L530" i="5" s="1"/>
  <c r="I482" i="5"/>
  <c r="L482" i="5" s="1"/>
  <c r="I458" i="5"/>
  <c r="L458" i="5" s="1"/>
  <c r="I296" i="5"/>
  <c r="L296" i="5" s="1"/>
  <c r="I303" i="5"/>
  <c r="L303" i="5" s="1"/>
  <c r="I142" i="5"/>
  <c r="L142" i="5" s="1"/>
  <c r="I423" i="5"/>
  <c r="L423" i="5" s="1"/>
  <c r="I375" i="5"/>
  <c r="L375" i="5" s="1"/>
  <c r="I351" i="5"/>
  <c r="L351" i="5" s="1"/>
  <c r="I294" i="5"/>
  <c r="L294" i="5" s="1"/>
  <c r="I263" i="5"/>
  <c r="L263" i="5" s="1"/>
  <c r="I239" i="5"/>
  <c r="L239" i="5" s="1"/>
  <c r="I215" i="5"/>
  <c r="L215" i="5" s="1"/>
  <c r="I191" i="5"/>
  <c r="L191" i="5" s="1"/>
  <c r="I44" i="5"/>
  <c r="L44" i="5" s="1"/>
  <c r="I134" i="5"/>
  <c r="L134" i="5" s="1"/>
  <c r="I246" i="5"/>
  <c r="L246" i="5" s="1"/>
  <c r="I222" i="5"/>
  <c r="L222" i="5" s="1"/>
  <c r="I543" i="5"/>
  <c r="L543" i="5" s="1"/>
  <c r="I4" i="5"/>
  <c r="I528" i="5"/>
  <c r="L528" i="5" s="1"/>
  <c r="I504" i="5"/>
  <c r="L504" i="5" s="1"/>
  <c r="I456" i="5"/>
  <c r="L456" i="5" s="1"/>
  <c r="I292" i="5"/>
  <c r="L292" i="5" s="1"/>
  <c r="I421" i="5"/>
  <c r="L421" i="5" s="1"/>
  <c r="I373" i="5"/>
  <c r="L373" i="5" s="1"/>
  <c r="I349" i="5"/>
  <c r="L349" i="5" s="1"/>
  <c r="I288" i="5"/>
  <c r="L288" i="5" s="1"/>
  <c r="I261" i="5"/>
  <c r="L261" i="5" s="1"/>
  <c r="I237" i="5"/>
  <c r="L237" i="5" s="1"/>
  <c r="I213" i="5"/>
  <c r="L213" i="5" s="1"/>
  <c r="I189" i="5"/>
  <c r="L189" i="5" s="1"/>
  <c r="I139" i="5"/>
  <c r="L139" i="5" s="1"/>
  <c r="I20" i="5"/>
  <c r="L20" i="5" s="1"/>
  <c r="I144" i="5"/>
  <c r="L144" i="5" s="1"/>
  <c r="I110" i="5"/>
  <c r="L110" i="5" s="1"/>
  <c r="I268" i="5"/>
  <c r="L268" i="5" s="1"/>
  <c r="I220" i="5"/>
  <c r="L220" i="5" s="1"/>
  <c r="I196" i="5"/>
  <c r="L196" i="5" s="1"/>
  <c r="I169" i="5"/>
  <c r="L169" i="5" s="1"/>
  <c r="I91" i="5"/>
  <c r="L91" i="5" s="1"/>
  <c r="I43" i="5"/>
  <c r="L43" i="5" s="1"/>
  <c r="I19" i="5"/>
  <c r="L19" i="5" s="1"/>
  <c r="I541" i="5"/>
  <c r="L541" i="5" s="1"/>
  <c r="I469" i="5"/>
  <c r="L469" i="5" s="1"/>
  <c r="I442" i="5"/>
  <c r="L442" i="5" s="1"/>
  <c r="I526" i="5"/>
  <c r="L526" i="5" s="1"/>
  <c r="I502" i="5"/>
  <c r="L502" i="5" s="1"/>
  <c r="I454" i="5"/>
  <c r="L454" i="5" s="1"/>
  <c r="I287" i="5"/>
  <c r="L287" i="5" s="1"/>
  <c r="I388" i="5"/>
  <c r="L388" i="5" s="1"/>
  <c r="I340" i="5"/>
  <c r="L340" i="5" s="1"/>
  <c r="I443" i="5"/>
  <c r="L443" i="5" s="1"/>
  <c r="I419" i="5"/>
  <c r="L419" i="5" s="1"/>
  <c r="I395" i="5"/>
  <c r="L395" i="5" s="1"/>
  <c r="I371" i="5"/>
  <c r="L371" i="5" s="1"/>
  <c r="I347" i="5"/>
  <c r="L347" i="5" s="1"/>
  <c r="I323" i="5"/>
  <c r="L323" i="5" s="1"/>
  <c r="I282" i="5"/>
  <c r="L282" i="5" s="1"/>
  <c r="I173" i="5"/>
  <c r="L173" i="5" s="1"/>
  <c r="I96" i="5"/>
  <c r="L96" i="5" s="1"/>
  <c r="I259" i="5"/>
  <c r="L259" i="5" s="1"/>
  <c r="I235" i="5"/>
  <c r="L235" i="5" s="1"/>
  <c r="I211" i="5"/>
  <c r="L211" i="5" s="1"/>
  <c r="I187" i="5"/>
  <c r="L187" i="5" s="1"/>
  <c r="I118" i="5"/>
  <c r="L118" i="5" s="1"/>
  <c r="I136" i="5"/>
  <c r="L136" i="5" s="1"/>
  <c r="I86" i="5"/>
  <c r="L86" i="5" s="1"/>
  <c r="I266" i="5"/>
  <c r="L266" i="5" s="1"/>
  <c r="I218" i="5"/>
  <c r="L218" i="5" s="1"/>
  <c r="I194" i="5"/>
  <c r="L194" i="5" s="1"/>
  <c r="I113" i="5"/>
  <c r="L113" i="5" s="1"/>
  <c r="I89" i="5"/>
  <c r="L89" i="5" s="1"/>
  <c r="I65" i="5"/>
  <c r="L65" i="5" s="1"/>
  <c r="I17" i="5"/>
  <c r="L17" i="5" s="1"/>
  <c r="I438" i="5"/>
  <c r="L438" i="5" s="1"/>
  <c r="I426" i="5"/>
  <c r="L426" i="5" s="1"/>
  <c r="I548" i="5"/>
  <c r="L548" i="5" s="1"/>
  <c r="I524" i="5"/>
  <c r="L524" i="5" s="1"/>
  <c r="I500" i="5"/>
  <c r="L500" i="5" s="1"/>
  <c r="I476" i="5"/>
  <c r="L476" i="5" s="1"/>
  <c r="I452" i="5"/>
  <c r="L452" i="5" s="1"/>
  <c r="I281" i="5"/>
  <c r="L281" i="5" s="1"/>
  <c r="I386" i="5"/>
  <c r="L386" i="5" s="1"/>
  <c r="I362" i="5"/>
  <c r="L362" i="5" s="1"/>
  <c r="I314" i="5"/>
  <c r="L314" i="5" s="1"/>
  <c r="I441" i="5"/>
  <c r="L441" i="5" s="1"/>
  <c r="I276" i="5"/>
  <c r="L276" i="5" s="1"/>
  <c r="I72" i="5"/>
  <c r="L72" i="5" s="1"/>
  <c r="I257" i="5"/>
  <c r="L257" i="5" s="1"/>
  <c r="I233" i="5"/>
  <c r="L233" i="5" s="1"/>
  <c r="I209" i="5"/>
  <c r="L209" i="5" s="1"/>
  <c r="I185" i="5"/>
  <c r="L185" i="5" s="1"/>
  <c r="I165" i="5"/>
  <c r="L165" i="5" s="1"/>
  <c r="I62" i="5"/>
  <c r="L62" i="5" s="1"/>
  <c r="I264" i="5"/>
  <c r="L264" i="5" s="1"/>
  <c r="I240" i="5"/>
  <c r="L240" i="5" s="1"/>
  <c r="I216" i="5"/>
  <c r="L216" i="5" s="1"/>
  <c r="I192" i="5"/>
  <c r="L192" i="5" s="1"/>
  <c r="I135" i="5"/>
  <c r="L135" i="5" s="1"/>
  <c r="I111" i="5"/>
  <c r="L111" i="5" s="1"/>
  <c r="I87" i="5"/>
  <c r="L87" i="5" s="1"/>
  <c r="I63" i="5"/>
  <c r="L63" i="5" s="1"/>
  <c r="I39" i="5"/>
  <c r="L39" i="5" s="1"/>
  <c r="I513" i="5"/>
  <c r="L513" i="5" s="1"/>
  <c r="I430" i="5"/>
  <c r="L430" i="5" s="1"/>
  <c r="I408" i="5"/>
  <c r="L408" i="5" s="1"/>
  <c r="I384" i="5"/>
  <c r="L384" i="5" s="1"/>
  <c r="I360" i="5"/>
  <c r="L360" i="5" s="1"/>
  <c r="I336" i="5"/>
  <c r="L336" i="5" s="1"/>
  <c r="I161" i="5"/>
  <c r="L161" i="5" s="1"/>
  <c r="I48" i="5"/>
  <c r="I255" i="5"/>
  <c r="L255" i="5" s="1"/>
  <c r="I231" i="5"/>
  <c r="L231" i="5" s="1"/>
  <c r="I207" i="5"/>
  <c r="L207" i="5" s="1"/>
  <c r="I183" i="5"/>
  <c r="L183" i="5" s="1"/>
  <c r="I70" i="5"/>
  <c r="L70" i="5" s="1"/>
  <c r="I158" i="5"/>
  <c r="L158" i="5" s="1"/>
  <c r="I88" i="5"/>
  <c r="L88" i="5" s="1"/>
  <c r="I38" i="5"/>
  <c r="L38" i="5" s="1"/>
  <c r="I133" i="5"/>
  <c r="L133" i="5" s="1"/>
  <c r="I109" i="5"/>
  <c r="L109" i="5" s="1"/>
  <c r="I85" i="5"/>
  <c r="L85" i="5" s="1"/>
  <c r="I61" i="5"/>
  <c r="L61" i="5" s="1"/>
  <c r="I37" i="5"/>
  <c r="L37" i="5" s="1"/>
  <c r="I13" i="5"/>
  <c r="L13" i="5" s="1"/>
  <c r="I535" i="5"/>
  <c r="L535" i="5" s="1"/>
  <c r="I414" i="5"/>
  <c r="L414" i="5" s="1"/>
  <c r="I406" i="5"/>
  <c r="L406" i="5" s="1"/>
  <c r="I382" i="5"/>
  <c r="L382" i="5" s="1"/>
  <c r="I358" i="5"/>
  <c r="L358" i="5" s="1"/>
  <c r="I334" i="5"/>
  <c r="L334" i="5" s="1"/>
  <c r="I310" i="5"/>
  <c r="L310" i="5" s="1"/>
  <c r="I289" i="5"/>
  <c r="L289" i="5" s="1"/>
  <c r="I24" i="5"/>
  <c r="L24" i="5" s="1"/>
  <c r="I46" i="5"/>
  <c r="L46" i="5" s="1"/>
  <c r="I137" i="5"/>
  <c r="L137" i="5" s="1"/>
  <c r="I64" i="5"/>
  <c r="L64" i="5" s="1"/>
  <c r="I14" i="5"/>
  <c r="L14" i="5" s="1"/>
  <c r="I131" i="5"/>
  <c r="L131" i="5" s="1"/>
  <c r="I107" i="5"/>
  <c r="L107" i="5" s="1"/>
  <c r="I83" i="5"/>
  <c r="L83" i="5" s="1"/>
  <c r="I59" i="5"/>
  <c r="L59" i="5" s="1"/>
  <c r="I35" i="5"/>
  <c r="L35" i="5" s="1"/>
  <c r="I11" i="5"/>
  <c r="L11" i="5" s="1"/>
  <c r="I436" i="5"/>
  <c r="L436" i="5" s="1"/>
  <c r="I557" i="5"/>
  <c r="L557" i="5" s="1"/>
  <c r="I533" i="5"/>
  <c r="L533" i="5" s="1"/>
  <c r="I509" i="5"/>
  <c r="L509" i="5" s="1"/>
  <c r="I485" i="5"/>
  <c r="L485" i="5" s="1"/>
  <c r="I461" i="5"/>
  <c r="L461" i="5" s="1"/>
  <c r="I410" i="5"/>
  <c r="L410" i="5" s="1"/>
  <c r="I566" i="5"/>
  <c r="L566" i="5" s="1"/>
  <c r="I404" i="5"/>
  <c r="L404" i="5" s="1"/>
  <c r="I380" i="5"/>
  <c r="L380" i="5" s="1"/>
  <c r="I356" i="5"/>
  <c r="L356" i="5" s="1"/>
  <c r="I332" i="5"/>
  <c r="L332" i="5" s="1"/>
  <c r="I308" i="5"/>
  <c r="L308" i="5" s="1"/>
  <c r="I283" i="5"/>
  <c r="L283" i="5" s="1"/>
  <c r="I411" i="5"/>
  <c r="L411" i="5" s="1"/>
  <c r="I22" i="5"/>
  <c r="L22" i="5" s="1"/>
  <c r="I40" i="5"/>
  <c r="L40" i="5" s="1"/>
  <c r="I129" i="5"/>
  <c r="L129" i="5" s="1"/>
  <c r="I105" i="5"/>
  <c r="L105" i="5" s="1"/>
  <c r="I81" i="5"/>
  <c r="L81" i="5" s="1"/>
  <c r="I57" i="5"/>
  <c r="L57" i="5" s="1"/>
  <c r="I33" i="5"/>
  <c r="L33" i="5" s="1"/>
  <c r="I9" i="5"/>
  <c r="L9" i="5" s="1"/>
  <c r="I428" i="5"/>
  <c r="L428" i="5" s="1"/>
  <c r="I555" i="5"/>
  <c r="L555" i="5" s="1"/>
  <c r="I531" i="5"/>
  <c r="L531" i="5" s="1"/>
  <c r="I507" i="5"/>
  <c r="L507" i="5" s="1"/>
  <c r="I483" i="5"/>
  <c r="L483" i="5" s="1"/>
  <c r="I424" i="5"/>
  <c r="L424" i="5" s="1"/>
  <c r="I402" i="5"/>
  <c r="L402" i="5" s="1"/>
  <c r="I378" i="5"/>
  <c r="L378" i="5" s="1"/>
  <c r="I354" i="5"/>
  <c r="L354" i="5" s="1"/>
  <c r="I330" i="5"/>
  <c r="L330" i="5" s="1"/>
  <c r="I433" i="5"/>
  <c r="L433" i="5" s="1"/>
  <c r="I285" i="5"/>
  <c r="L285" i="5" s="1"/>
  <c r="I98" i="5"/>
  <c r="L98" i="5" s="1"/>
  <c r="I147" i="5"/>
  <c r="L147" i="5" s="1"/>
  <c r="I90" i="5"/>
  <c r="L90" i="5" s="1"/>
  <c r="I16" i="5"/>
  <c r="L16" i="5" s="1"/>
  <c r="I127" i="5"/>
  <c r="L127" i="5" s="1"/>
  <c r="I103" i="5"/>
  <c r="L103" i="5" s="1"/>
  <c r="I79" i="5"/>
  <c r="L79" i="5" s="1"/>
  <c r="I55" i="5"/>
  <c r="L55" i="5" s="1"/>
  <c r="I31" i="5"/>
  <c r="L31" i="5" s="1"/>
  <c r="I7" i="5"/>
  <c r="L7" i="5" s="1"/>
  <c r="I553" i="5"/>
  <c r="L553" i="5" s="1"/>
  <c r="I529" i="5"/>
  <c r="L529" i="5" s="1"/>
  <c r="I505" i="5"/>
  <c r="L505" i="5" s="1"/>
  <c r="I481" i="5"/>
  <c r="L481" i="5" s="1"/>
  <c r="I457" i="5"/>
  <c r="L457" i="5" s="1"/>
  <c r="I434" i="5"/>
  <c r="L434" i="5" s="1"/>
  <c r="I400" i="5"/>
  <c r="L400" i="5" s="1"/>
  <c r="I376" i="5"/>
  <c r="L376" i="5" s="1"/>
  <c r="I352" i="5"/>
  <c r="L352" i="5" s="1"/>
  <c r="I328" i="5"/>
  <c r="L328" i="5" s="1"/>
  <c r="I274" i="5"/>
  <c r="L274" i="5" s="1"/>
  <c r="I359" i="5"/>
  <c r="L359" i="5" s="1"/>
  <c r="I279" i="5"/>
  <c r="L279" i="5" s="1"/>
  <c r="I74" i="5"/>
  <c r="L74" i="5" s="1"/>
  <c r="I138" i="5"/>
  <c r="L138" i="5" s="1"/>
  <c r="I66" i="5"/>
  <c r="L66" i="5" s="1"/>
  <c r="I172" i="5"/>
  <c r="L172" i="5" s="1"/>
  <c r="K54" i="5"/>
  <c r="J52" i="5"/>
  <c r="AQ4" i="2"/>
  <c r="M9" i="5" l="1"/>
  <c r="M5" i="5"/>
  <c r="M6" i="5"/>
  <c r="M10" i="5"/>
  <c r="M13" i="5"/>
  <c r="M7" i="5"/>
  <c r="M15" i="5"/>
  <c r="M8" i="5"/>
  <c r="M11" i="5"/>
  <c r="M12" i="5"/>
  <c r="M14" i="5"/>
  <c r="K4" i="5"/>
  <c r="J4" i="5"/>
  <c r="L4" i="5" s="1"/>
  <c r="J54" i="5"/>
  <c r="K52" i="5"/>
  <c r="J53" i="5"/>
  <c r="K53" i="5"/>
  <c r="J41" i="5"/>
  <c r="K41" i="5"/>
  <c r="J26" i="5"/>
  <c r="K26" i="5"/>
  <c r="J20" i="5"/>
  <c r="K20" i="5"/>
  <c r="J47" i="5"/>
  <c r="K47" i="5"/>
  <c r="J24" i="5"/>
  <c r="K24" i="5"/>
  <c r="J27" i="5"/>
  <c r="K27" i="5"/>
  <c r="J32" i="5"/>
  <c r="K32" i="5"/>
  <c r="J43" i="5"/>
  <c r="K43" i="5"/>
  <c r="J12" i="5"/>
  <c r="K12" i="5"/>
  <c r="J31" i="5"/>
  <c r="K31" i="5"/>
  <c r="J36" i="5"/>
  <c r="K36" i="5"/>
  <c r="J51" i="5"/>
  <c r="K51" i="5"/>
  <c r="J8" i="5"/>
  <c r="K8" i="5"/>
  <c r="J40" i="5"/>
  <c r="K40" i="5"/>
  <c r="J6" i="5"/>
  <c r="K6" i="5"/>
  <c r="J29" i="5"/>
  <c r="K29" i="5"/>
  <c r="J48" i="5"/>
  <c r="K48" i="5"/>
  <c r="J22" i="5"/>
  <c r="K22" i="5"/>
  <c r="J21" i="5"/>
  <c r="K21" i="5"/>
  <c r="J28" i="5"/>
  <c r="K28" i="5"/>
  <c r="J35" i="5"/>
  <c r="K35" i="5"/>
  <c r="J33" i="5"/>
  <c r="K33" i="5"/>
  <c r="J10" i="5"/>
  <c r="K10" i="5"/>
  <c r="J30" i="5"/>
  <c r="K30" i="5"/>
  <c r="J37" i="5"/>
  <c r="K37" i="5"/>
  <c r="J18" i="5"/>
  <c r="K18" i="5"/>
  <c r="J38" i="5"/>
  <c r="K38" i="5"/>
  <c r="J45" i="5"/>
  <c r="K45" i="5"/>
  <c r="J34" i="5"/>
  <c r="K34" i="5"/>
  <c r="J7" i="5"/>
  <c r="K7" i="5"/>
  <c r="J9" i="5"/>
  <c r="K9" i="5"/>
  <c r="J46" i="5"/>
  <c r="K46" i="5"/>
  <c r="J19" i="5"/>
  <c r="K19" i="5"/>
  <c r="J13" i="5"/>
  <c r="K13" i="5"/>
  <c r="J17" i="5"/>
  <c r="K17" i="5"/>
  <c r="J5" i="5"/>
  <c r="K5" i="5"/>
  <c r="J25" i="5"/>
  <c r="K25" i="5"/>
  <c r="J44" i="5"/>
  <c r="K44" i="5"/>
  <c r="J14" i="5"/>
  <c r="K14" i="5"/>
  <c r="J49" i="5"/>
  <c r="K49" i="5"/>
  <c r="J42" i="5"/>
  <c r="K42" i="5"/>
  <c r="J15" i="5"/>
  <c r="K15" i="5"/>
  <c r="J50" i="5"/>
  <c r="K50" i="5"/>
  <c r="J23" i="5"/>
  <c r="K23" i="5"/>
  <c r="J16" i="5"/>
  <c r="K16" i="5"/>
  <c r="J11" i="5"/>
  <c r="K11" i="5"/>
  <c r="J39" i="5"/>
  <c r="K39" i="5"/>
  <c r="AQ6" i="2"/>
  <c r="K14" i="1" s="1"/>
  <c r="AQ5" i="2"/>
  <c r="K13" i="1" s="1"/>
  <c r="K15" i="1"/>
  <c r="AQ9" i="2"/>
  <c r="K17" i="1" s="1"/>
  <c r="K12" i="1"/>
  <c r="L48" i="5" l="1"/>
  <c r="M4" i="5" s="1"/>
  <c r="B1" i="5" s="1"/>
  <c r="B2" i="5" s="1"/>
  <c r="A59" i="1" s="1"/>
  <c r="K16" i="1"/>
</calcChain>
</file>

<file path=xl/sharedStrings.xml><?xml version="1.0" encoding="utf-8"?>
<sst xmlns="http://schemas.openxmlformats.org/spreadsheetml/2006/main" count="1807" uniqueCount="1148">
  <si>
    <t>Popisky řádků</t>
  </si>
  <si>
    <t>prnazev</t>
  </si>
  <si>
    <t>prebody1</t>
  </si>
  <si>
    <t>prtyp1</t>
  </si>
  <si>
    <t>rekvizita1</t>
  </si>
  <si>
    <t>rekvizita2</t>
  </si>
  <si>
    <t>rekvizita3</t>
  </si>
  <si>
    <t>rekvizita4</t>
  </si>
  <si>
    <t>rekvizita5</t>
  </si>
  <si>
    <t>rekvizita6</t>
  </si>
  <si>
    <t>Zk</t>
  </si>
  <si>
    <t>Z</t>
  </si>
  <si>
    <t>Z+Zk</t>
  </si>
  <si>
    <t>KLP</t>
  </si>
  <si>
    <t>KZ</t>
  </si>
  <si>
    <t>předmět</t>
  </si>
  <si>
    <t xml:space="preserve">seznam </t>
  </si>
  <si>
    <t>opak</t>
  </si>
  <si>
    <t>datum splnění</t>
  </si>
  <si>
    <t>výsledek</t>
  </si>
  <si>
    <t>KONTROLA</t>
  </si>
  <si>
    <t>započteno</t>
  </si>
  <si>
    <t>prospěl</t>
  </si>
  <si>
    <t>výborně</t>
  </si>
  <si>
    <t>velmi dobře</t>
  </si>
  <si>
    <t>dobře</t>
  </si>
  <si>
    <t>maticevysledku</t>
  </si>
  <si>
    <t>kód</t>
  </si>
  <si>
    <t>poradi</t>
  </si>
  <si>
    <t>Datum</t>
  </si>
  <si>
    <t>Datum splnění</t>
  </si>
  <si>
    <t>Datum max</t>
  </si>
  <si>
    <t>KONTROLA CELKEM</t>
  </si>
  <si>
    <t>Kontrala DATA1</t>
  </si>
  <si>
    <t>KONTROLA DATA2</t>
  </si>
  <si>
    <t>KONTROLA REKVIZIT</t>
  </si>
  <si>
    <t>Kontrola výsledku</t>
  </si>
  <si>
    <t>Výsledek</t>
  </si>
  <si>
    <t>kr.</t>
  </si>
  <si>
    <t>exam.</t>
  </si>
  <si>
    <t>Číslo osoby:</t>
  </si>
  <si>
    <t>Příjmení a jméno:</t>
  </si>
  <si>
    <t>Datum narození:</t>
  </si>
  <si>
    <t>Ročník:</t>
  </si>
  <si>
    <t>ID studia:</t>
  </si>
  <si>
    <t>ročník</t>
  </si>
  <si>
    <t>podpis</t>
  </si>
  <si>
    <t>datum</t>
  </si>
  <si>
    <t>Trvalá adresa:</t>
  </si>
  <si>
    <t>Doruč. adresa:</t>
  </si>
  <si>
    <t>p.č.</t>
  </si>
  <si>
    <t>Telefon, email:</t>
  </si>
  <si>
    <t>rozdílová zkoušk pro souhlas</t>
  </si>
  <si>
    <t>Kv</t>
  </si>
  <si>
    <t>rekvizita7</t>
  </si>
  <si>
    <t>Pro odevzdání žádosti, musí sloupec kontrola zůstat prázdný. 
V případě, že Vám zůstane v sloupci kontrola informace o nesplněné rekvizitě, lze žádost odevzdat pouze v případě, že jste rekvizitu již absolvovali.</t>
  </si>
  <si>
    <t>R4</t>
  </si>
  <si>
    <t>R6:R8</t>
  </si>
  <si>
    <t>R5:R7</t>
  </si>
  <si>
    <t>ID DS:</t>
  </si>
  <si>
    <r>
      <t xml:space="preserve">Prosím vyplňte žádost na PC. V případě podání v listinné podobě žádost vytiskněte a podepsanou ji doručte do podatelny PF UK.
V případě podání v elektronické podobě datovou schránkou nebo jiným způsobem, se kterým zákon spojuje účinky vlastnoručního podpisu, žádost zašlete na adresu elektronické podatelny PF UK.
</t>
    </r>
    <r>
      <rPr>
        <b/>
        <sz val="11"/>
        <color rgb="FFFF0000"/>
        <rFont val="Calibri"/>
        <family val="2"/>
        <charset val="238"/>
        <scheme val="minor"/>
      </rPr>
      <t xml:space="preserve">
Současně vždy žádost zašlete e-mailem ve formátu XLSX své studijní referentce.</t>
    </r>
  </si>
  <si>
    <t>HDPV0001</t>
  </si>
  <si>
    <t>Úvod do účasti na soudních jednáních</t>
  </si>
  <si>
    <t>HDPV0002</t>
  </si>
  <si>
    <t>Teorie a praxe simulovaných soudů</t>
  </si>
  <si>
    <t>HDPV0003</t>
  </si>
  <si>
    <t>Právní informační systémy</t>
  </si>
  <si>
    <t>HDPV0004</t>
  </si>
  <si>
    <t>Základy právní informatiky</t>
  </si>
  <si>
    <t>HDPV0005</t>
  </si>
  <si>
    <t>Čeština v odborné komunikaci</t>
  </si>
  <si>
    <t>HDPV0006</t>
  </si>
  <si>
    <t>Praktická stylistika</t>
  </si>
  <si>
    <t>HDPV0007</t>
  </si>
  <si>
    <t>Praktika z českého jazyka</t>
  </si>
  <si>
    <t>HDPV0008</t>
  </si>
  <si>
    <t>Español práctico 1</t>
  </si>
  <si>
    <t>HDPV0009</t>
  </si>
  <si>
    <t>Español práctico 2</t>
  </si>
  <si>
    <t>HDPV0010</t>
  </si>
  <si>
    <t>Český jazyk pro rodilé mluvčí slovenštiny</t>
  </si>
  <si>
    <t>HDPV0011</t>
  </si>
  <si>
    <t>Úvod do společenskovědní metodologie pro právníky</t>
  </si>
  <si>
    <t>HDPV0012</t>
  </si>
  <si>
    <t>Simulace v oblasti uprchlického a migračního práva</t>
  </si>
  <si>
    <t>HDPV0013</t>
  </si>
  <si>
    <t>Jarní výjezdní seminář z ústavního práva</t>
  </si>
  <si>
    <t>HDPV0014</t>
  </si>
  <si>
    <t>Letní výjezdní seminář z ústavního práva</t>
  </si>
  <si>
    <t>HDPV0015</t>
  </si>
  <si>
    <t>Čtení k právnímu a politickému myšlení</t>
  </si>
  <si>
    <t>HDPV0016</t>
  </si>
  <si>
    <t>Mediální příprava pro právníky</t>
  </si>
  <si>
    <t>HDPV0017</t>
  </si>
  <si>
    <t>Úvod do simulovaných soudů v kontextu lidských práv</t>
  </si>
  <si>
    <t>HDPV0018</t>
  </si>
  <si>
    <t>Logika pro právníky</t>
  </si>
  <si>
    <t>HDPV0019</t>
  </si>
  <si>
    <t>Moot court z římského práva</t>
  </si>
  <si>
    <t>HDPV0101</t>
  </si>
  <si>
    <t>Legislativní technika</t>
  </si>
  <si>
    <t>HDPV0102</t>
  </si>
  <si>
    <t>Právní psaní</t>
  </si>
  <si>
    <t>HDPV0103</t>
  </si>
  <si>
    <t>Tvorba a interpretace zákonů – teorie a praxe</t>
  </si>
  <si>
    <t>HDPV0104</t>
  </si>
  <si>
    <t>Praktikum z akademického psaní</t>
  </si>
  <si>
    <t>HDPV0105</t>
  </si>
  <si>
    <t>Obchodně právní praktikum</t>
  </si>
  <si>
    <t>HDPV0106</t>
  </si>
  <si>
    <t>Výjezdní seminář z obchodního práva</t>
  </si>
  <si>
    <t>HDPV0107</t>
  </si>
  <si>
    <t>Zdravotnické právo – případové studie</t>
  </si>
  <si>
    <t>HDPV0108</t>
  </si>
  <si>
    <t>Essentials of Legal Writing</t>
  </si>
  <si>
    <t>HDPV0109</t>
  </si>
  <si>
    <t>Presentation Skills for Lawyers</t>
  </si>
  <si>
    <t>HDPV0110</t>
  </si>
  <si>
    <t>Equity and Trust: legal advisory skills</t>
  </si>
  <si>
    <t>HDPV0111</t>
  </si>
  <si>
    <t>Legal Reasoning: First Amendment Case Law</t>
  </si>
  <si>
    <t>HDPV0112</t>
  </si>
  <si>
    <t>LW-Basics of commercial transactions</t>
  </si>
  <si>
    <t>HDPV0113</t>
  </si>
  <si>
    <t>Anatomy of Business Transaction - negotiation skills</t>
  </si>
  <si>
    <t>HDPV0114</t>
  </si>
  <si>
    <t>Legal Argumentation and Debate: First Amendment Issues in Context</t>
  </si>
  <si>
    <t>HDPV0115</t>
  </si>
  <si>
    <t>Islam in Europe – ECHR Case Law</t>
  </si>
  <si>
    <t>HDPV0116</t>
  </si>
  <si>
    <t>Translating Czech civil law into English</t>
  </si>
  <si>
    <t>HDPV0117</t>
  </si>
  <si>
    <t>Translating Czech criminal law into English</t>
  </si>
  <si>
    <t>HDPV0118</t>
  </si>
  <si>
    <t>Translating Czech Company Law into English</t>
  </si>
  <si>
    <t>HDPV0119</t>
  </si>
  <si>
    <t>Academic writing</t>
  </si>
  <si>
    <t>HDPV0120</t>
  </si>
  <si>
    <t>International Investment Law and Arbitration Moot</t>
  </si>
  <si>
    <t>HDPV0121</t>
  </si>
  <si>
    <t>Jessup (moot court) I</t>
  </si>
  <si>
    <t>HDPV0122</t>
  </si>
  <si>
    <t>Jessup (moot court) II</t>
  </si>
  <si>
    <t>HDPV0123</t>
  </si>
  <si>
    <t>European Law Moot Court Competition</t>
  </si>
  <si>
    <t>HDPV0124</t>
  </si>
  <si>
    <t>Central and Eastern European Moot Court Competition</t>
  </si>
  <si>
    <t>HDPV0125</t>
  </si>
  <si>
    <t>Lidskoprávní moot court</t>
  </si>
  <si>
    <t>HDPV0128</t>
  </si>
  <si>
    <t>Vis Moot: Arbitration in International Sale of Goods I</t>
  </si>
  <si>
    <t>HDPV0129</t>
  </si>
  <si>
    <t>Vis Moot: Arbitration in International Sale of Goods II</t>
  </si>
  <si>
    <t>HDPV0130</t>
  </si>
  <si>
    <t>Moot court – pracovní právo</t>
  </si>
  <si>
    <t>HDPV0131</t>
  </si>
  <si>
    <t>Simulovaná Rada Evropské unie</t>
  </si>
  <si>
    <t>HDPV0132</t>
  </si>
  <si>
    <t>Simulovaný soud z mezinárodního azylového práva</t>
  </si>
  <si>
    <t>HDPV0133</t>
  </si>
  <si>
    <t>Mediace I</t>
  </si>
  <si>
    <t>HDPV0134</t>
  </si>
  <si>
    <t>Mediation as Disputes Resolution</t>
  </si>
  <si>
    <t>HDPV0135</t>
  </si>
  <si>
    <t>Právo informačních a komunikačních technologií – soukromoprávní</t>
  </si>
  <si>
    <t>HDPV0136</t>
  </si>
  <si>
    <t>Právo informačních a komunikačních technologií – veřejnoprávní</t>
  </si>
  <si>
    <t>HDPV0137</t>
  </si>
  <si>
    <t>Právo nových technologií</t>
  </si>
  <si>
    <t>HDPV0138</t>
  </si>
  <si>
    <t>Právo na informace</t>
  </si>
  <si>
    <t>HDPV0139</t>
  </si>
  <si>
    <t>Působení základních práv a svobod v právním řádu</t>
  </si>
  <si>
    <t>HDPV0140</t>
  </si>
  <si>
    <t>Ústavněprávní kauzy</t>
  </si>
  <si>
    <t>HDPV0142</t>
  </si>
  <si>
    <t>Ochrana lidských práv v teorii i praxi I</t>
  </si>
  <si>
    <t>HDPV0144</t>
  </si>
  <si>
    <t>Soft Skills for Lawyers</t>
  </si>
  <si>
    <t>HDPV0145</t>
  </si>
  <si>
    <t>Statistika pro právníky</t>
  </si>
  <si>
    <t>HDPV0146</t>
  </si>
  <si>
    <t>Daňověprávní praktikum</t>
  </si>
  <si>
    <t>HDPV0147</t>
  </si>
  <si>
    <t>Právo a právní praxe</t>
  </si>
  <si>
    <t>HDPV0148</t>
  </si>
  <si>
    <t>German-Czech law workshop Berlin-Prague</t>
  </si>
  <si>
    <t>HDPV0150</t>
  </si>
  <si>
    <t>Veřejné zakázky</t>
  </si>
  <si>
    <t>HDPV0151</t>
  </si>
  <si>
    <t>Účetnictví pro právníky</t>
  </si>
  <si>
    <t>HDPV0153</t>
  </si>
  <si>
    <t>Politický kontext soudní moci</t>
  </si>
  <si>
    <t>HDPV0154</t>
  </si>
  <si>
    <t>Čtení sociologických textů</t>
  </si>
  <si>
    <t>HDPV0155</t>
  </si>
  <si>
    <t>Právo a film</t>
  </si>
  <si>
    <t>HDPV0156</t>
  </si>
  <si>
    <t>Profesní etika v právní teorii a praxi II</t>
  </si>
  <si>
    <t>HSPV0004</t>
  </si>
  <si>
    <t>HDPV0157</t>
  </si>
  <si>
    <t>Case-Law of the European Court of Human Rights</t>
  </si>
  <si>
    <t>HDPV0158</t>
  </si>
  <si>
    <t>Pracovněprávní spory – případové studie</t>
  </si>
  <si>
    <t>HDPV0159</t>
  </si>
  <si>
    <t>Praktikum z pozemkového práva</t>
  </si>
  <si>
    <t>HDPV0160</t>
  </si>
  <si>
    <t>Teorie právnických osob</t>
  </si>
  <si>
    <t>HDPV0161</t>
  </si>
  <si>
    <t>Vědecký seminář z práva, ekonomie a empirie</t>
  </si>
  <si>
    <t>HDPV0162</t>
  </si>
  <si>
    <t>Zdanění příjmů</t>
  </si>
  <si>
    <t>HDPV0163</t>
  </si>
  <si>
    <t>Mediace II</t>
  </si>
  <si>
    <t>HDPV0164</t>
  </si>
  <si>
    <t>Negotiation as Dispute Resolution</t>
  </si>
  <si>
    <t>HDPV0165</t>
  </si>
  <si>
    <t>Letní škola sportovního práva</t>
  </si>
  <si>
    <t>HDPV0166</t>
  </si>
  <si>
    <t>International Commercial Arbitration</t>
  </si>
  <si>
    <t>HDPV0167</t>
  </si>
  <si>
    <t>Letní škola mediace</t>
  </si>
  <si>
    <t>HDPV0301</t>
  </si>
  <si>
    <t>SVOČ: Autorské právo a práva průmyslová</t>
  </si>
  <si>
    <t>HDPV0302</t>
  </si>
  <si>
    <t>SVOČ: Církevní právo</t>
  </si>
  <si>
    <t>HDPV0303</t>
  </si>
  <si>
    <t>SVOČ: Evropské právo</t>
  </si>
  <si>
    <t>HDPV0304</t>
  </si>
  <si>
    <t>SVOČ: Finanční právo fiskální – rozpočtové právo a daňové právo</t>
  </si>
  <si>
    <t>HDPV0305</t>
  </si>
  <si>
    <t>SVOČ: Finanční právo nefiskální – bankovní právo, pojišťovací právo a právo finančního trhu</t>
  </si>
  <si>
    <t>HDPV0306</t>
  </si>
  <si>
    <t>SVOČ: Lawyering Skills</t>
  </si>
  <si>
    <t>HDPV0307</t>
  </si>
  <si>
    <t>SVOČ: Mezinárodní právo a mezinárodní vztahy</t>
  </si>
  <si>
    <t>HDPV0308</t>
  </si>
  <si>
    <t>SVOČ: Mezinárodní právo soukromé</t>
  </si>
  <si>
    <t>HDPV0309</t>
  </si>
  <si>
    <t>SVOČ: Migrační právo</t>
  </si>
  <si>
    <t>HDPV0310</t>
  </si>
  <si>
    <t>SVOČ: Občanské právo hmotné</t>
  </si>
  <si>
    <t>HDPV0311</t>
  </si>
  <si>
    <t>SVOČ: Občanské právo procesní</t>
  </si>
  <si>
    <t>HDPV0312</t>
  </si>
  <si>
    <t>SVOČ: Obchodní právo</t>
  </si>
  <si>
    <t>HDPV0313</t>
  </si>
  <si>
    <t>SVOČ: Politologie a sociologie</t>
  </si>
  <si>
    <t>HDPV0314</t>
  </si>
  <si>
    <t>SVOČ: Pracovní právo</t>
  </si>
  <si>
    <t>HDPV0315</t>
  </si>
  <si>
    <t>SVOČ: Právní dovednosti</t>
  </si>
  <si>
    <t>HDPV0316</t>
  </si>
  <si>
    <t>SVOČ: Právní historie</t>
  </si>
  <si>
    <t>HDPV0317</t>
  </si>
  <si>
    <t>SVOČ: Právní teorie a právní filozofie</t>
  </si>
  <si>
    <t>HDPV0318</t>
  </si>
  <si>
    <t>SVOČ: Právo a ekologie</t>
  </si>
  <si>
    <t>HDPV0319</t>
  </si>
  <si>
    <t>SVOČ: Právo sociálního zabezpečení</t>
  </si>
  <si>
    <t>HDPV0320</t>
  </si>
  <si>
    <t>SVOČ: Právo a ekonomie</t>
  </si>
  <si>
    <t>HDPV0321</t>
  </si>
  <si>
    <t>SVOČ: Finance a podnikání</t>
  </si>
  <si>
    <t>HDPV0322</t>
  </si>
  <si>
    <t>SVOČ: Římské právo</t>
  </si>
  <si>
    <t>HDPV0323</t>
  </si>
  <si>
    <t>SVOČ: Správní právo</t>
  </si>
  <si>
    <t>HDPV0324</t>
  </si>
  <si>
    <t>SVOČ: Trestní právo, kriminologie, kriminalistika</t>
  </si>
  <si>
    <t>HDPV0325</t>
  </si>
  <si>
    <t>SVOČ: Ústavní právo</t>
  </si>
  <si>
    <t>HDPV0326</t>
  </si>
  <si>
    <t>SVOČ: Zdravotnické právo</t>
  </si>
  <si>
    <t>HDPV0327</t>
  </si>
  <si>
    <t>SVOČ: Právo ICT</t>
  </si>
  <si>
    <t>HJPV0001</t>
  </si>
  <si>
    <t>Právnická angličtina I</t>
  </si>
  <si>
    <t>HJPV0002</t>
  </si>
  <si>
    <t>Právnická angličtina II</t>
  </si>
  <si>
    <t>HJPV0003</t>
  </si>
  <si>
    <t>Právnická angličtina III</t>
  </si>
  <si>
    <t>HJPV0004</t>
  </si>
  <si>
    <t>Právnická angličtina IV</t>
  </si>
  <si>
    <t>HJPV0011</t>
  </si>
  <si>
    <t>Právnická francouzština I</t>
  </si>
  <si>
    <t>HJPV0012</t>
  </si>
  <si>
    <t>Právnická francouzština II</t>
  </si>
  <si>
    <t>HJPV0013</t>
  </si>
  <si>
    <t>Právnická francouzština III</t>
  </si>
  <si>
    <t>HJPV0014</t>
  </si>
  <si>
    <t>Právnická francouzština IV</t>
  </si>
  <si>
    <t>HJPV0021</t>
  </si>
  <si>
    <t>Právnická němčina I</t>
  </si>
  <si>
    <t>HJPV0022</t>
  </si>
  <si>
    <t>Právnická němčina II</t>
  </si>
  <si>
    <t>HJPV0023</t>
  </si>
  <si>
    <t>Právnická němčina III</t>
  </si>
  <si>
    <t>HJPV0024</t>
  </si>
  <si>
    <t>Právnická němčina IV</t>
  </si>
  <si>
    <t>HJPV0031</t>
  </si>
  <si>
    <t>Právnická španělština I</t>
  </si>
  <si>
    <t>HJPV0032</t>
  </si>
  <si>
    <t>Právnická španělština II</t>
  </si>
  <si>
    <t>HJPV0033</t>
  </si>
  <si>
    <t>Právnická španělština III</t>
  </si>
  <si>
    <t>HJPV0034</t>
  </si>
  <si>
    <t>Právnická španělština IV</t>
  </si>
  <si>
    <t>HOPV0001</t>
  </si>
  <si>
    <t>Harmonizace práva v EU</t>
  </si>
  <si>
    <t>HOPV0002</t>
  </si>
  <si>
    <t>Právní ochrana národnostních menšin</t>
  </si>
  <si>
    <t>HOPV0003</t>
  </si>
  <si>
    <t>Soutěžní právo EU</t>
  </si>
  <si>
    <t>HOPV0004</t>
  </si>
  <si>
    <t>Evropské právo procesní</t>
  </si>
  <si>
    <t>HOPV0006</t>
  </si>
  <si>
    <t>Úvod do čínského práva</t>
  </si>
  <si>
    <t>HOPV0007</t>
  </si>
  <si>
    <t>Akviziční financování v praxi</t>
  </si>
  <si>
    <t>HOPV0008</t>
  </si>
  <si>
    <t>Bankovní právo</t>
  </si>
  <si>
    <t>HOPV0009</t>
  </si>
  <si>
    <t>Daňové právo procesní</t>
  </si>
  <si>
    <t>HOPV0010</t>
  </si>
  <si>
    <t>Finanční hospodaření samosprávných územních celků</t>
  </si>
  <si>
    <t>HOPV0011</t>
  </si>
  <si>
    <t>Finanční věda a daňová teorie</t>
  </si>
  <si>
    <t>HOPV0012</t>
  </si>
  <si>
    <t>Mezinárodní zdanění a zahraniční daňové soustavy</t>
  </si>
  <si>
    <t>HOPV0013</t>
  </si>
  <si>
    <t>Pojišťovací právo</t>
  </si>
  <si>
    <t>HOPV0014</t>
  </si>
  <si>
    <t>Rozpočtové právo</t>
  </si>
  <si>
    <t>HOPV0016</t>
  </si>
  <si>
    <t>Podnikání na finančních trzích</t>
  </si>
  <si>
    <t>HOPV0018</t>
  </si>
  <si>
    <t>Právní režimy mezinárodních prostorů</t>
  </si>
  <si>
    <t>HOPV0019</t>
  </si>
  <si>
    <t>Základy mezinárodního ekonomického práva</t>
  </si>
  <si>
    <t>HOPV0020</t>
  </si>
  <si>
    <t>Kodifikace a rozvoj mezinárodního práva</t>
  </si>
  <si>
    <t>HOPV0021</t>
  </si>
  <si>
    <t>Diplomatické právo, protokol a společenská etiketa</t>
  </si>
  <si>
    <t>HOPV0022</t>
  </si>
  <si>
    <t>Mezinárodní řešení sporů</t>
  </si>
  <si>
    <t>HOPV0023</t>
  </si>
  <si>
    <t>Právo mezinárodní bezpečnosti a odzbrojení</t>
  </si>
  <si>
    <t>HOPV0024</t>
  </si>
  <si>
    <t>Mezinárodní právo trestní</t>
  </si>
  <si>
    <t>HOPV0025</t>
  </si>
  <si>
    <t>Azylové a uprchlické právo</t>
  </si>
  <si>
    <t>HOPV0026</t>
  </si>
  <si>
    <t>Evropská ochrana lidských práv</t>
  </si>
  <si>
    <t>HOPV0027</t>
  </si>
  <si>
    <t>Mezinárodní humanitární právo</t>
  </si>
  <si>
    <t>HOPV0028</t>
  </si>
  <si>
    <t>Právo mezinárodních organizací</t>
  </si>
  <si>
    <t>HOPV0029</t>
  </si>
  <si>
    <t>Space and telecommunications law</t>
  </si>
  <si>
    <t>HOPV0030</t>
  </si>
  <si>
    <t>Právo mezinárodních smluv</t>
  </si>
  <si>
    <t>HOPV0031</t>
  </si>
  <si>
    <t>Bytové právo</t>
  </si>
  <si>
    <t>HOPV0034</t>
  </si>
  <si>
    <t>Právní ochrana dítěte</t>
  </si>
  <si>
    <t>HOPV0035</t>
  </si>
  <si>
    <t>Katastr nemovitostí</t>
  </si>
  <si>
    <t>HOPV0036</t>
  </si>
  <si>
    <t>Právnická povolání v justici</t>
  </si>
  <si>
    <t>HOPV0037</t>
  </si>
  <si>
    <t>Insolvenční právo</t>
  </si>
  <si>
    <t>HOPV0038</t>
  </si>
  <si>
    <t>Introduction to the English Legal systém</t>
  </si>
  <si>
    <t>HOPV0039</t>
  </si>
  <si>
    <t>Bankovní obchody</t>
  </si>
  <si>
    <t>HOPV0040</t>
  </si>
  <si>
    <t>Právní otázky správy a řízení akciových společností (corporate governance)</t>
  </si>
  <si>
    <t>HOPV0041</t>
  </si>
  <si>
    <t>Právo cenných papírů</t>
  </si>
  <si>
    <t>HOPV0042</t>
  </si>
  <si>
    <t>Právo proti nekalé soutěži</t>
  </si>
  <si>
    <t>HOPV0044</t>
  </si>
  <si>
    <t>Evropské mezinárodní právo soukromé</t>
  </si>
  <si>
    <t>HOPV0045</t>
  </si>
  <si>
    <t>Mezinárodní mediální právo</t>
  </si>
  <si>
    <t>HOPV0046</t>
  </si>
  <si>
    <t>Závazkové vztahy v mezinárodní investiční výstavbě</t>
  </si>
  <si>
    <t>HOPV0047</t>
  </si>
  <si>
    <t>Diskriminace a sociální právo</t>
  </si>
  <si>
    <t>HOPV0048</t>
  </si>
  <si>
    <t>Introduction to US Law</t>
  </si>
  <si>
    <t>HOPV0049</t>
  </si>
  <si>
    <t>Migrace a sociální právo</t>
  </si>
  <si>
    <t>HOPV0050</t>
  </si>
  <si>
    <t>Ochrana osobních údajů se zaměřením zejména na pracovněprávní vztahy</t>
  </si>
  <si>
    <t>HOPV0051</t>
  </si>
  <si>
    <t>Politika zaměstnanosti a personální řízení</t>
  </si>
  <si>
    <t>HOPV0053</t>
  </si>
  <si>
    <t>Pracovní právo v aplikační praxi</t>
  </si>
  <si>
    <t>HOPV0054</t>
  </si>
  <si>
    <t>Rodinná politika</t>
  </si>
  <si>
    <t>HOPV0056</t>
  </si>
  <si>
    <t>Sociální deviace</t>
  </si>
  <si>
    <t>HOPV0058</t>
  </si>
  <si>
    <t>Specifické otázky kolektivního pracovního práva</t>
  </si>
  <si>
    <t>HOPV0059</t>
  </si>
  <si>
    <t>Úvod do sociální politiky</t>
  </si>
  <si>
    <t>HOPV0060</t>
  </si>
  <si>
    <t>Pozemkové právo</t>
  </si>
  <si>
    <t>HOPV0061</t>
  </si>
  <si>
    <t>Environmentální politika a udržitelný rozvoj</t>
  </si>
  <si>
    <t>HOPV0062</t>
  </si>
  <si>
    <t>Zemědělské právo</t>
  </si>
  <si>
    <t>HOPV0063</t>
  </si>
  <si>
    <t>Mezinárodní právo životního prostředí</t>
  </si>
  <si>
    <t>HOPV0064</t>
  </si>
  <si>
    <t>Právo životního prostředí Evropské unie</t>
  </si>
  <si>
    <t>HOPV0065</t>
  </si>
  <si>
    <t>Horní, energetické a atomové právo</t>
  </si>
  <si>
    <t>HOPV0066</t>
  </si>
  <si>
    <t>Mořské a vodní právo</t>
  </si>
  <si>
    <t>HOPV0068</t>
  </si>
  <si>
    <t>Církevní právo</t>
  </si>
  <si>
    <t>HOPV0069</t>
  </si>
  <si>
    <t>Dějiny právnického stavu a právnických profesí</t>
  </si>
  <si>
    <t>HOPV0070</t>
  </si>
  <si>
    <t>Konfesní právo</t>
  </si>
  <si>
    <t>HOPV0071</t>
  </si>
  <si>
    <t>Kořeny římského práva</t>
  </si>
  <si>
    <t>HOPV0072</t>
  </si>
  <si>
    <t>Manželské a procesní právo církevní</t>
  </si>
  <si>
    <t>HOPV0073</t>
  </si>
  <si>
    <t>Právní dějiny církví</t>
  </si>
  <si>
    <t>HOPV0074</t>
  </si>
  <si>
    <t>Vybrané kapitoly z amerických právních dějin</t>
  </si>
  <si>
    <t>HOPV0075</t>
  </si>
  <si>
    <t>Právní dějiny Univerzity Karlovy</t>
  </si>
  <si>
    <t>HOPV0076</t>
  </si>
  <si>
    <t>Správní a majetkové právo církevní</t>
  </si>
  <si>
    <t>HOPV0077</t>
  </si>
  <si>
    <t>Vývoj československého práva v letech 1948-1989</t>
  </si>
  <si>
    <t>HOPV0078</t>
  </si>
  <si>
    <t>Vývoj anglického práva</t>
  </si>
  <si>
    <t>HOPV0079</t>
  </si>
  <si>
    <t>Kořeny evropské integrace</t>
  </si>
  <si>
    <t>HOPV0080</t>
  </si>
  <si>
    <t>Úloha kodifikace v právních dějinách</t>
  </si>
  <si>
    <t>HOPV0081</t>
  </si>
  <si>
    <t>Recepce římského práva</t>
  </si>
  <si>
    <t>HOPV0082</t>
  </si>
  <si>
    <t>Římské právo - exegeze</t>
  </si>
  <si>
    <t>HOPV0083</t>
  </si>
  <si>
    <t>Římské právo a podnikání</t>
  </si>
  <si>
    <t>HOPV0084</t>
  </si>
  <si>
    <t>Vybrané kapitoly z francouzských právních dějin</t>
  </si>
  <si>
    <t>HOPV0085</t>
  </si>
  <si>
    <t>Římské veřejné právo</t>
  </si>
  <si>
    <t>HOPV0086</t>
  </si>
  <si>
    <t>Kapitoly ze starších právních dějin v českých zemích</t>
  </si>
  <si>
    <t>HOPV0087</t>
  </si>
  <si>
    <t>Historické kořeny menšinové problematiky</t>
  </si>
  <si>
    <t>HOPV0088</t>
  </si>
  <si>
    <t>Správní soudnictví v evropských zemích</t>
  </si>
  <si>
    <t>HOPV0089</t>
  </si>
  <si>
    <t>Rozhodovací procesy ve stavebním právu</t>
  </si>
  <si>
    <t>HOPV0090</t>
  </si>
  <si>
    <t>Správní trestání</t>
  </si>
  <si>
    <t>HOPV0091</t>
  </si>
  <si>
    <t>Jaderné právo</t>
  </si>
  <si>
    <t>HOPV0092</t>
  </si>
  <si>
    <t>Migrační právo</t>
  </si>
  <si>
    <t>HOPV0093</t>
  </si>
  <si>
    <t>Právní meze hazardních her</t>
  </si>
  <si>
    <t>HOPV0094</t>
  </si>
  <si>
    <t>Evropská dimenze legislativního procesu</t>
  </si>
  <si>
    <t>HOPV0096</t>
  </si>
  <si>
    <t>Organizace a činnost územní samosprávy</t>
  </si>
  <si>
    <t>HOPV0097</t>
  </si>
  <si>
    <t>Policejní právo</t>
  </si>
  <si>
    <t>HOPV0098</t>
  </si>
  <si>
    <t>Veřejná správa – činnost a organizace (správní věda)</t>
  </si>
  <si>
    <t>HOPV0099</t>
  </si>
  <si>
    <t>Veřejnoprávní úprava podnikání</t>
  </si>
  <si>
    <t>HOPV0100</t>
  </si>
  <si>
    <t>International Administrative Law</t>
  </si>
  <si>
    <t>HOPV0101</t>
  </si>
  <si>
    <t>Školské právo</t>
  </si>
  <si>
    <t>HOPV0102</t>
  </si>
  <si>
    <t>Právní poměry veřejných zaměstnanců</t>
  </si>
  <si>
    <t>HOPV0104</t>
  </si>
  <si>
    <t>Soudobé právní teorie o soudech a soudcích</t>
  </si>
  <si>
    <t>HOPV0105</t>
  </si>
  <si>
    <t>Teorie interpretace práva</t>
  </si>
  <si>
    <t>HOPV0107</t>
  </si>
  <si>
    <t>Domácí násilí</t>
  </si>
  <si>
    <t>HOPV0108</t>
  </si>
  <si>
    <t>Europeizace trestního práva</t>
  </si>
  <si>
    <t>HOPV0109</t>
  </si>
  <si>
    <t>Kriminalistika</t>
  </si>
  <si>
    <t>HOPV0110</t>
  </si>
  <si>
    <t>Kriminologie I</t>
  </si>
  <si>
    <t>HOPV0111</t>
  </si>
  <si>
    <t>Kriminologie II</t>
  </si>
  <si>
    <t>HOPV0112</t>
  </si>
  <si>
    <t>Kybernetická kriminalita a kybernetická bezpečnost</t>
  </si>
  <si>
    <t>HOPV0113</t>
  </si>
  <si>
    <t>Metodika vyšetřování jednotlivých druhů trestných činů</t>
  </si>
  <si>
    <t>HOPV0114</t>
  </si>
  <si>
    <t>Rozhodnutí ve věcech trestních</t>
  </si>
  <si>
    <t>HOPV0115</t>
  </si>
  <si>
    <t>Soudní lékařství</t>
  </si>
  <si>
    <t>HOPV0116</t>
  </si>
  <si>
    <t>Soudní psychiatrie a soudní sexuologie</t>
  </si>
  <si>
    <t>HOPV0117</t>
  </si>
  <si>
    <t>Soudní psychologie</t>
  </si>
  <si>
    <t>HOPV0118</t>
  </si>
  <si>
    <t>Vybrané kapitoly z trestní odpovědnosti právnických osob a řízení proti nim</t>
  </si>
  <si>
    <t>HOPV0119</t>
  </si>
  <si>
    <t>Ústavní soudnictví</t>
  </si>
  <si>
    <t>HOPV0120</t>
  </si>
  <si>
    <t>Ústavní systémy</t>
  </si>
  <si>
    <t>HOPV0121</t>
  </si>
  <si>
    <t>Vývoj československého ústavního a politického systému</t>
  </si>
  <si>
    <t>HOPV0122</t>
  </si>
  <si>
    <t>Právo a bezpečnost</t>
  </si>
  <si>
    <t>HOPV0123</t>
  </si>
  <si>
    <t>Volební právo a volební systémy</t>
  </si>
  <si>
    <t>HOPV0124</t>
  </si>
  <si>
    <t>Proměny státnosti v procesu europeizace</t>
  </si>
  <si>
    <t>HOPV0125</t>
  </si>
  <si>
    <t>Vybrané otázky politického myšlení</t>
  </si>
  <si>
    <t>HOPV0126</t>
  </si>
  <si>
    <t>Sociální psychologie</t>
  </si>
  <si>
    <t>HOPV0127</t>
  </si>
  <si>
    <t>Ústavní právo Evropské unie a jeho politický kontext</t>
  </si>
  <si>
    <t>HOPV0129</t>
  </si>
  <si>
    <t>Společnost a právo v muslimských zemích</t>
  </si>
  <si>
    <t>HOPV0132</t>
  </si>
  <si>
    <t>Proměny české společnosti od listopadu 1989 do dneška I</t>
  </si>
  <si>
    <t>HOPV0133</t>
  </si>
  <si>
    <t>Proměny české společnosti od listopadu 1989 do dneška II</t>
  </si>
  <si>
    <t>HOPV0134</t>
  </si>
  <si>
    <t>Diskriminace a právo</t>
  </si>
  <si>
    <t>HOPV0135</t>
  </si>
  <si>
    <t>Právo a literatura</t>
  </si>
  <si>
    <t>HOPV0136</t>
  </si>
  <si>
    <t>Čtení klasiků politického myšlení: Montesquieu</t>
  </si>
  <si>
    <t>HOPV0137</t>
  </si>
  <si>
    <t>Čtení klasiků politického myšlení: Constant a Tocqueville</t>
  </si>
  <si>
    <t>HOPV0138</t>
  </si>
  <si>
    <t>Právo a umění</t>
  </si>
  <si>
    <t>HOPV0140</t>
  </si>
  <si>
    <t>Theory and practice of the European convention on human rights</t>
  </si>
  <si>
    <t>HOPV0142</t>
  </si>
  <si>
    <t>Sociologie a aktuální problémy práva a politologie</t>
  </si>
  <si>
    <t>HOPV0143</t>
  </si>
  <si>
    <t>Sociologie a interpretace velké transformace</t>
  </si>
  <si>
    <t>HOPV0144</t>
  </si>
  <si>
    <t>Právo v kontextu</t>
  </si>
  <si>
    <t>HOPV0145</t>
  </si>
  <si>
    <t>Empirical Legal Studies</t>
  </si>
  <si>
    <t>HOPV0146</t>
  </si>
  <si>
    <t>Právo a ekonomie v legislativní a soudní praxi</t>
  </si>
  <si>
    <t>HOPV0147</t>
  </si>
  <si>
    <t>Law and Economics: Legislative and Judicial Applications</t>
  </si>
  <si>
    <t>HOPV0148</t>
  </si>
  <si>
    <t>Ekonomie moci, bohatství a chudoby</t>
  </si>
  <si>
    <t>HOPV0149</t>
  </si>
  <si>
    <t>Economics of Power, Wealth and Poverty</t>
  </si>
  <si>
    <t>HOPV0150</t>
  </si>
  <si>
    <t>Behaviorální ekonomie ve veřejné politice</t>
  </si>
  <si>
    <t>HOPV0151</t>
  </si>
  <si>
    <t>Ekonomická analýza hospodářské soutěže</t>
  </si>
  <si>
    <t>HOPV0152</t>
  </si>
  <si>
    <t>Ekonomická analýza práva obchodních korporací</t>
  </si>
  <si>
    <t>HOPV0153</t>
  </si>
  <si>
    <t>Economic Analysis of Corporate Law</t>
  </si>
  <si>
    <t>HOPV0154</t>
  </si>
  <si>
    <t>Ekonomie veřejného sektoru</t>
  </si>
  <si>
    <t>HOPV0155</t>
  </si>
  <si>
    <t>Economics of the Public Sector</t>
  </si>
  <si>
    <t>HOPV0156</t>
  </si>
  <si>
    <t>Hospodářská politika</t>
  </si>
  <si>
    <t>HOPV0157</t>
  </si>
  <si>
    <t>Kapitálové trhy a burzy</t>
  </si>
  <si>
    <t>HOPV0158</t>
  </si>
  <si>
    <t>Law and Economics of Health Care</t>
  </si>
  <si>
    <t>HOPV0159</t>
  </si>
  <si>
    <t>Regulace finančních trhů</t>
  </si>
  <si>
    <t>HOPV0160</t>
  </si>
  <si>
    <t>Financial Market Regulation</t>
  </si>
  <si>
    <t>HOPV0161</t>
  </si>
  <si>
    <t>Dějiny ekonomického myšlení</t>
  </si>
  <si>
    <t>HOPV0162</t>
  </si>
  <si>
    <t>Ekonomika a řízení podniku</t>
  </si>
  <si>
    <t>HOPV0163</t>
  </si>
  <si>
    <t>Etika v podnikání</t>
  </si>
  <si>
    <t>HOPV0164</t>
  </si>
  <si>
    <t>Podnikové a manažerské finance</t>
  </si>
  <si>
    <t>HOPV0165</t>
  </si>
  <si>
    <t>Der deutsche Zivilprozess</t>
  </si>
  <si>
    <t>HOPV0166</t>
  </si>
  <si>
    <t>Fallrepetitorium Europarecht</t>
  </si>
  <si>
    <t>HOPV0167</t>
  </si>
  <si>
    <t>Grundlagen des deutschen Rechts 1</t>
  </si>
  <si>
    <t>HOPV0168</t>
  </si>
  <si>
    <t>Grundlagen des deutschen Rechts 2</t>
  </si>
  <si>
    <t>HOPV0169</t>
  </si>
  <si>
    <t>Grundlagen des deutschen Rechts 3</t>
  </si>
  <si>
    <t>HOPV0170</t>
  </si>
  <si>
    <t>Grundlagen des deutschen Rechts 4</t>
  </si>
  <si>
    <t>HOPV0171</t>
  </si>
  <si>
    <t>Lingvistika a právo</t>
  </si>
  <si>
    <t>HOPV0172</t>
  </si>
  <si>
    <t>Právnická francouzština v ekonomickém kontextu 1</t>
  </si>
  <si>
    <t>HOPV0173</t>
  </si>
  <si>
    <t>Právnická francouzština v ekonomickém kontextu 2</t>
  </si>
  <si>
    <t>HOPV0174</t>
  </si>
  <si>
    <t>Latina pro právníky 1</t>
  </si>
  <si>
    <t>HOPV0175</t>
  </si>
  <si>
    <t>Latina pro právníky 2</t>
  </si>
  <si>
    <t>HOPV0176</t>
  </si>
  <si>
    <t>Latina pro právníky 3</t>
  </si>
  <si>
    <t>HOPV0177</t>
  </si>
  <si>
    <t>Latina pro právníky 4</t>
  </si>
  <si>
    <t>HOPV0178</t>
  </si>
  <si>
    <t>Legal English for Commercial Practice: Company Law</t>
  </si>
  <si>
    <t>HOPV0179</t>
  </si>
  <si>
    <t>Legal English for Commercial Practice: Contract Law</t>
  </si>
  <si>
    <t>HOPV0180</t>
  </si>
  <si>
    <t>Legal English for Commercial Practice: Finance</t>
  </si>
  <si>
    <t>HOPV0181</t>
  </si>
  <si>
    <t>Právo a cestovní ruch</t>
  </si>
  <si>
    <t>HOPV0182</t>
  </si>
  <si>
    <t>Rozhodčí řízení</t>
  </si>
  <si>
    <t>HOPV0183</t>
  </si>
  <si>
    <t>Sportovní právo</t>
  </si>
  <si>
    <t>HOPV0184</t>
  </si>
  <si>
    <t>Competition law and liberalization of network industries in Europe</t>
  </si>
  <si>
    <t>HOPV0185</t>
  </si>
  <si>
    <t>Constitutional Transformations in the EU and the USA</t>
  </si>
  <si>
    <t>HOPV0186</t>
  </si>
  <si>
    <t>Contemporary Theories of Constitutionalism</t>
  </si>
  <si>
    <t>HOPV0187</t>
  </si>
  <si>
    <t>Zdravotnické právo I</t>
  </si>
  <si>
    <t>HOPV0188</t>
  </si>
  <si>
    <t>Zdravotnické právo II</t>
  </si>
  <si>
    <t>HOPV0189</t>
  </si>
  <si>
    <t>Právo duševního vlastnictví I</t>
  </si>
  <si>
    <t>HOPV0190</t>
  </si>
  <si>
    <t>Právo duševního vlastnictví II</t>
  </si>
  <si>
    <t>HOPV0191</t>
  </si>
  <si>
    <t>Mediální právo</t>
  </si>
  <si>
    <t>HOPV0192</t>
  </si>
  <si>
    <t>Law of Armed Conflict and Use of Force</t>
  </si>
  <si>
    <t>HOPV0193</t>
  </si>
  <si>
    <t>Law of International Institutions</t>
  </si>
  <si>
    <t>HOPV0194</t>
  </si>
  <si>
    <t>Mezinárodněprávní ochrana lidských práv</t>
  </si>
  <si>
    <t>HOPV0195</t>
  </si>
  <si>
    <t>Studies of the ICC Case-Law</t>
  </si>
  <si>
    <t>HOPV0196</t>
  </si>
  <si>
    <t>Gender a právo</t>
  </si>
  <si>
    <t>HOPV0198</t>
  </si>
  <si>
    <t>Sex, drogy a rock'n'roll: regulace lidských neřestí</t>
  </si>
  <si>
    <t>HOPV0199</t>
  </si>
  <si>
    <t>Čtení klasiků politického myšlení: N. Machiavelli</t>
  </si>
  <si>
    <t>HOPV0200</t>
  </si>
  <si>
    <t>Čtení klasiků politického myšlení: Rousseau</t>
  </si>
  <si>
    <t>HOPV0201</t>
  </si>
  <si>
    <t>Economics of Crime and Law Enforcement</t>
  </si>
  <si>
    <t>HOPV0202</t>
  </si>
  <si>
    <t>Ekonomická analýza nelegálního jednání</t>
  </si>
  <si>
    <t>HOPV0204</t>
  </si>
  <si>
    <t>Migration and Environment</t>
  </si>
  <si>
    <t>HOPV0205</t>
  </si>
  <si>
    <t>International Climate Law in Human Rights Context</t>
  </si>
  <si>
    <t>HOPV0206</t>
  </si>
  <si>
    <t>Náboženská svoboda v evropském kontextu</t>
  </si>
  <si>
    <t>HOPV0207</t>
  </si>
  <si>
    <t>Law and Ethics in Medicine</t>
  </si>
  <si>
    <t>HOPV0208</t>
  </si>
  <si>
    <t>Legal Regulation of Pharmaceuticals and Medical Devices</t>
  </si>
  <si>
    <t>HOPV0209</t>
  </si>
  <si>
    <t>Legal Liability in Healthcare</t>
  </si>
  <si>
    <t>HOPV1001</t>
  </si>
  <si>
    <t>Právnická angličtina jako další cizí jazyk 1</t>
  </si>
  <si>
    <t>HOPV1002</t>
  </si>
  <si>
    <t>Právnická angličtina jako další cizí jazyk 2</t>
  </si>
  <si>
    <t>HOPV1003</t>
  </si>
  <si>
    <t>Právnická angličtina jako další cizí jazyk 3</t>
  </si>
  <si>
    <t>HOPV1004</t>
  </si>
  <si>
    <t>Právnická angličtina jako další cizí jazyk 4</t>
  </si>
  <si>
    <t>HOPV1011</t>
  </si>
  <si>
    <t>Právnická francouzština jako další cizí jazyk 1</t>
  </si>
  <si>
    <t>HOPV1012</t>
  </si>
  <si>
    <t>Právnická francouzština jako další cizí jazyk 2</t>
  </si>
  <si>
    <t>HOPV1013</t>
  </si>
  <si>
    <t>Právnická francouzština jako další cizí jazyk 3</t>
  </si>
  <si>
    <t>HOPV1014</t>
  </si>
  <si>
    <t>Právnická francouzština jako další cizí jazyk 4</t>
  </si>
  <si>
    <t>HOPV1021</t>
  </si>
  <si>
    <t>Právnická němčina jako další cizí jazyk 1</t>
  </si>
  <si>
    <t>HOPV1022</t>
  </si>
  <si>
    <t>Právnická němčina jako další cizí jazyk 2</t>
  </si>
  <si>
    <t>HOPV1023</t>
  </si>
  <si>
    <t>Právnická němčina jako další cizí jazyk 3</t>
  </si>
  <si>
    <t>HOPV1024</t>
  </si>
  <si>
    <t>Právnická němčina jako další cizí jazyk 4</t>
  </si>
  <si>
    <t>HOPV1031</t>
  </si>
  <si>
    <t>Právnická španělština jako další cizí jazyk 1</t>
  </si>
  <si>
    <t>HOPV1032</t>
  </si>
  <si>
    <t>Právnická španělština jako další cizí jazyk 2</t>
  </si>
  <si>
    <t>HOPV1033</t>
  </si>
  <si>
    <t>Právnická španělština jako další cizí jazyk 3</t>
  </si>
  <si>
    <t>HOPV1034</t>
  </si>
  <si>
    <t>Právnická španělština jako další cizí jazyk 4</t>
  </si>
  <si>
    <t>HOPV1041</t>
  </si>
  <si>
    <t>Právnická italština jako další cizí jazyk 1</t>
  </si>
  <si>
    <t>HOPV1042</t>
  </si>
  <si>
    <t>Právnická italština jako další cizí jazyk 2</t>
  </si>
  <si>
    <t>HOPV1043</t>
  </si>
  <si>
    <t>Právnická italština jako další cizí jazyk 3</t>
  </si>
  <si>
    <t>HOPV1044</t>
  </si>
  <si>
    <t>Právnická italština jako další cizí jazyk 4</t>
  </si>
  <si>
    <t>HOPV1051</t>
  </si>
  <si>
    <t>Právnická ruština jako další cizí jazyk 1</t>
  </si>
  <si>
    <t>HOPV1052</t>
  </si>
  <si>
    <t>Právnická ruština jako další cizí jazyk 2</t>
  </si>
  <si>
    <t>HOPV1053</t>
  </si>
  <si>
    <t>Právnická ruština jako další cizí jazyk 3</t>
  </si>
  <si>
    <t>HOPV1054</t>
  </si>
  <si>
    <t>Právnická ruština jako další cizí jazyk 4</t>
  </si>
  <si>
    <t>HSPV0001</t>
  </si>
  <si>
    <t>Sociologie pro právníky</t>
  </si>
  <si>
    <t>HSPV0002</t>
  </si>
  <si>
    <t>Právní filozofie</t>
  </si>
  <si>
    <t>HSPV0003</t>
  </si>
  <si>
    <t>Psychologie pro právníky</t>
  </si>
  <si>
    <t>Profesní etika v právní teorii a praxi I</t>
  </si>
  <si>
    <t>HV0143</t>
  </si>
  <si>
    <t>Italština pro začátečníky I</t>
  </si>
  <si>
    <t>HV0144</t>
  </si>
  <si>
    <t>Italština pro začátečníky II.</t>
  </si>
  <si>
    <t>HV0153</t>
  </si>
  <si>
    <t>HV0183</t>
  </si>
  <si>
    <t>Právnická italština III</t>
  </si>
  <si>
    <t>HV0213</t>
  </si>
  <si>
    <t>Vědecký seminář z trestního práva</t>
  </si>
  <si>
    <t>HV0245</t>
  </si>
  <si>
    <t>Italština pro středně pokročilé I.</t>
  </si>
  <si>
    <t>HV0246</t>
  </si>
  <si>
    <t>Italština pro středně pokročilé II.</t>
  </si>
  <si>
    <t>HV0313</t>
  </si>
  <si>
    <t>HV0571</t>
  </si>
  <si>
    <t>Vybrané kapitoly z německých právních dějin</t>
  </si>
  <si>
    <t>HV0983</t>
  </si>
  <si>
    <t>HV1373</t>
  </si>
  <si>
    <t>HV1383</t>
  </si>
  <si>
    <t>Právnická ruština III</t>
  </si>
  <si>
    <t>HV1460</t>
  </si>
  <si>
    <t>HV1470</t>
  </si>
  <si>
    <t>Vědecký seminář z církevního a konfesního práva</t>
  </si>
  <si>
    <t>HV1480</t>
  </si>
  <si>
    <t>HV1485</t>
  </si>
  <si>
    <t>Ochrana lidských práv v teorii i praxi II</t>
  </si>
  <si>
    <t>HV1490</t>
  </si>
  <si>
    <t>Odborná praxe - praxe na Ministerstvu vnitra ČR I.</t>
  </si>
  <si>
    <t>HV1499</t>
  </si>
  <si>
    <t>Mediace a další alternativní metody řešení sporů</t>
  </si>
  <si>
    <t>HV1509</t>
  </si>
  <si>
    <t>Španělština pro středně pokročilé II.</t>
  </si>
  <si>
    <t>HV1510</t>
  </si>
  <si>
    <t>Španělština pro začátečníky II.</t>
  </si>
  <si>
    <t>HV1511</t>
  </si>
  <si>
    <t>Španělština pro začátečníky I.</t>
  </si>
  <si>
    <t>HV1513</t>
  </si>
  <si>
    <t>Španělština pro středně pokročilé I.</t>
  </si>
  <si>
    <t>HV1550</t>
  </si>
  <si>
    <t>Odborná praxe - praxe ve sportovních asociacích</t>
  </si>
  <si>
    <t>HV1570</t>
  </si>
  <si>
    <t>Čínština I</t>
  </si>
  <si>
    <t>HV1575</t>
  </si>
  <si>
    <t>Čínština II</t>
  </si>
  <si>
    <t>HV1585</t>
  </si>
  <si>
    <t>Odborná praxe - kurzy spotřebitelské gramotnosti (Street Law)</t>
  </si>
  <si>
    <t>HV1599</t>
  </si>
  <si>
    <t>HV1600</t>
  </si>
  <si>
    <t>Soudní rozhodnutí v civilních věcech</t>
  </si>
  <si>
    <t>HV1609</t>
  </si>
  <si>
    <t>Španělština pro mírně pokročilé II.</t>
  </si>
  <si>
    <t>HV1610</t>
  </si>
  <si>
    <t>HV1622</t>
  </si>
  <si>
    <t>Mediation as International Disputes Resolution</t>
  </si>
  <si>
    <t>HV1623</t>
  </si>
  <si>
    <t>HV1662</t>
  </si>
  <si>
    <t>HV1664</t>
  </si>
  <si>
    <t>HV1676</t>
  </si>
  <si>
    <t>Čtení k právnímu a politickému myšlení</t>
  </si>
  <si>
    <t>HV1688</t>
  </si>
  <si>
    <t>Španělština pro pokročilé II.</t>
  </si>
  <si>
    <t>HV1689</t>
  </si>
  <si>
    <t>Španělština pro pokročilé I.</t>
  </si>
  <si>
    <t>HV1690</t>
  </si>
  <si>
    <t>Španělština pro mírně pokročilé I.</t>
  </si>
  <si>
    <t>HV1710</t>
  </si>
  <si>
    <t>Introduction to English and European Union Law I.</t>
  </si>
  <si>
    <t>HV1720</t>
  </si>
  <si>
    <t>Introduction to English and European Union Law II.</t>
  </si>
  <si>
    <t>HV1730</t>
  </si>
  <si>
    <t>Introduction to English and European Union Law III.</t>
  </si>
  <si>
    <t>HV1740</t>
  </si>
  <si>
    <t>Introduction to English and European Union Law IV.</t>
  </si>
  <si>
    <t>HV1790</t>
  </si>
  <si>
    <t>HV1851</t>
  </si>
  <si>
    <t>Einführung in das Schweizerische Verfassungs- und Verwaltungsrecht</t>
  </si>
  <si>
    <t>HV1875</t>
  </si>
  <si>
    <t>Vědecký seminář Rekonstrukce politického procesu z 50. let</t>
  </si>
  <si>
    <t>HV1890</t>
  </si>
  <si>
    <t>Odborná praxe - praxe na Ministerstvu vnitra ČR II.</t>
  </si>
  <si>
    <t>HV1956</t>
  </si>
  <si>
    <t>Základy akademického psaní</t>
  </si>
  <si>
    <t>HV1981</t>
  </si>
  <si>
    <t>Vědecký seminář z římského práva</t>
  </si>
  <si>
    <t>HV2001</t>
  </si>
  <si>
    <t>Tělesná výchova I.</t>
  </si>
  <si>
    <t>HV2002</t>
  </si>
  <si>
    <t>Tělesná výchova II.</t>
  </si>
  <si>
    <t>HV2003</t>
  </si>
  <si>
    <t>Tělesná výchova III.</t>
  </si>
  <si>
    <t>HV2004</t>
  </si>
  <si>
    <t>Tělesná výchova IV.</t>
  </si>
  <si>
    <t>HV2005</t>
  </si>
  <si>
    <t>Tělovýchovný kurz - letní I</t>
  </si>
  <si>
    <t>HV2006</t>
  </si>
  <si>
    <t>Tělovýchovný kurz - zimní I</t>
  </si>
  <si>
    <t>HV2010</t>
  </si>
  <si>
    <t>Odborná praxe - praxe na orgánech veřejné správy ochrany životního prostředí</t>
  </si>
  <si>
    <t>HV2011</t>
  </si>
  <si>
    <t>Odborná praxe - praxe na soudech I. (civilní úsek)</t>
  </si>
  <si>
    <t>HV2014</t>
  </si>
  <si>
    <t>Odborná praxe - praxe na soudech II.  (trestní úsek)</t>
  </si>
  <si>
    <t>HV2016</t>
  </si>
  <si>
    <t>Odborná praxe - praxe v neziskových organizacích ochrany uprchlíků a migrantů</t>
  </si>
  <si>
    <t>HV2022</t>
  </si>
  <si>
    <t>Odborná praxe - praxe na soudech III. (obchodní úsek)</t>
  </si>
  <si>
    <t>HV2023</t>
  </si>
  <si>
    <t>Odborná praxe - praxe v neziskových organizacích ochrany životního prostředí</t>
  </si>
  <si>
    <t>HV2024</t>
  </si>
  <si>
    <t>Odborná praxe - praxe na úřadech městských částí v Praze či Magistrátu HMP</t>
  </si>
  <si>
    <t>HV2026</t>
  </si>
  <si>
    <t>Odborná praxe - praxe na Ministerstvu zahraničních věcí ČR I.</t>
  </si>
  <si>
    <t>HV2027</t>
  </si>
  <si>
    <t>Odborná praxe - praxe na Ministerstvu zahraničních věcí ČR II.</t>
  </si>
  <si>
    <t>HV2029</t>
  </si>
  <si>
    <t>Odborná praxe - praxe v advokátních kancelářích ve spolupráci s ČAK</t>
  </si>
  <si>
    <t>HV2033</t>
  </si>
  <si>
    <t>Odborná praxe - praxe na státním zastupitelství</t>
  </si>
  <si>
    <t>HV2034</t>
  </si>
  <si>
    <t>Odborná praxe - praxe na středních školách II. (Street Law)</t>
  </si>
  <si>
    <t>HV2035</t>
  </si>
  <si>
    <t>Korupce: fenomen, příčiny a důsledky. Odhalování a trestání.</t>
  </si>
  <si>
    <t>HV2037</t>
  </si>
  <si>
    <t>Odborná praxe - praxe na středních školách I. (Street Law)</t>
  </si>
  <si>
    <t>HV2043</t>
  </si>
  <si>
    <t>Odborná praxe - praxe na soudech IV. (Vrchní soud v Praze)</t>
  </si>
  <si>
    <t>HV2044</t>
  </si>
  <si>
    <t>Odborná praxe - praxe na středních školách III. (Street Law)</t>
  </si>
  <si>
    <t>HV2045</t>
  </si>
  <si>
    <t>Odborná praxe - praxe na Úřadu pro zastupování státu ve věcech majetkových</t>
  </si>
  <si>
    <t>HV2076</t>
  </si>
  <si>
    <t>Aktuální otázky ústavního práva</t>
  </si>
  <si>
    <t>HV2078</t>
  </si>
  <si>
    <t>Anglická gramatika pro právníky I.</t>
  </si>
  <si>
    <t>HV2079</t>
  </si>
  <si>
    <t>Komunikační a presentační dovednosti</t>
  </si>
  <si>
    <t>HV2080</t>
  </si>
  <si>
    <t>Anglická gramatika pro právníky II.</t>
  </si>
  <si>
    <t>HV2086</t>
  </si>
  <si>
    <t>Letní škola – Základy business mediace</t>
  </si>
  <si>
    <t>HV2088</t>
  </si>
  <si>
    <t>Právo informačních a komunikačních technologií I</t>
  </si>
  <si>
    <t>HV2089</t>
  </si>
  <si>
    <t>Právo informačních a komunikačních technologií II</t>
  </si>
  <si>
    <t>HV2100</t>
  </si>
  <si>
    <t>Tělovýchovný kurz - zimní II</t>
  </si>
  <si>
    <t>HV2102</t>
  </si>
  <si>
    <t>Tělovýchovný kurz - letní II</t>
  </si>
  <si>
    <t>HV2201</t>
  </si>
  <si>
    <t>Zájmová tělesná výchova I.</t>
  </si>
  <si>
    <t>HV2202</t>
  </si>
  <si>
    <t>Zájmová tělesná výchova II.</t>
  </si>
  <si>
    <t>HV2240</t>
  </si>
  <si>
    <t>Vědecký seminář Ústava mezi právem a politikou</t>
  </si>
  <si>
    <t>HV2901</t>
  </si>
  <si>
    <t>HV2902</t>
  </si>
  <si>
    <t>HV2903</t>
  </si>
  <si>
    <t>HV2904</t>
  </si>
  <si>
    <t>HV2905</t>
  </si>
  <si>
    <t>HV2906</t>
  </si>
  <si>
    <t>HV2907</t>
  </si>
  <si>
    <t>HV2908</t>
  </si>
  <si>
    <t>HV2909</t>
  </si>
  <si>
    <t>HV2910</t>
  </si>
  <si>
    <t>HV2911</t>
  </si>
  <si>
    <t>HV2912</t>
  </si>
  <si>
    <t>HV2913</t>
  </si>
  <si>
    <t>HV2914</t>
  </si>
  <si>
    <t>HV2915</t>
  </si>
  <si>
    <t>HV2916</t>
  </si>
  <si>
    <t>HV2917</t>
  </si>
  <si>
    <t>SVOČ: Finanční právo fiskální - rozpočtové právo a daňové právo</t>
  </si>
  <si>
    <t>HV2918</t>
  </si>
  <si>
    <t>SVOČ: Finanční právo nefiskální - bankovní právo, pojišťovací právo a právo finančního trhu</t>
  </si>
  <si>
    <t>HV2919</t>
  </si>
  <si>
    <t>HV2920</t>
  </si>
  <si>
    <t>HV2921</t>
  </si>
  <si>
    <t>HV2922</t>
  </si>
  <si>
    <t>HV2923</t>
  </si>
  <si>
    <t>HV2924</t>
  </si>
  <si>
    <t>HV2927</t>
  </si>
  <si>
    <t>HV2928</t>
  </si>
  <si>
    <t>HV3019</t>
  </si>
  <si>
    <t>Psychologický seminář</t>
  </si>
  <si>
    <t>HV3020</t>
  </si>
  <si>
    <t>Repetitorium francouzské gramatiky v odborných textech I.</t>
  </si>
  <si>
    <t>HV3021</t>
  </si>
  <si>
    <t>Repetitorium francouzské gramatiky v odborných textech II.</t>
  </si>
  <si>
    <t>HV3025</t>
  </si>
  <si>
    <t>Letní praxe I.</t>
  </si>
  <si>
    <t>HV3026</t>
  </si>
  <si>
    <t>Letní praxe II.</t>
  </si>
  <si>
    <t>HV3029</t>
  </si>
  <si>
    <t>Vědecký seminář z teorie práva a ústavního práva</t>
  </si>
  <si>
    <t>HV3030</t>
  </si>
  <si>
    <t>Předstátnicová výuka z občanského práva hmotného a procesního</t>
  </si>
  <si>
    <t>HV3031</t>
  </si>
  <si>
    <t>Předstátnicová výuka z obchodního práva</t>
  </si>
  <si>
    <t>HV3032</t>
  </si>
  <si>
    <t>Předstátnicová výuka ze správního práva</t>
  </si>
  <si>
    <t>HV3033</t>
  </si>
  <si>
    <t>Předstátnicová výuka z trestního práva</t>
  </si>
  <si>
    <t>HV3034</t>
  </si>
  <si>
    <t>Předstátnicová výuka z ústavního práva</t>
  </si>
  <si>
    <t>HV3044</t>
  </si>
  <si>
    <t>Vícedenní intenzivní odborné semináře z mezinárodního práva</t>
  </si>
  <si>
    <t>HV3050</t>
  </si>
  <si>
    <t>HV3053</t>
  </si>
  <si>
    <t>Filosofie práva a státu starověku a středověku</t>
  </si>
  <si>
    <t>HV3054</t>
  </si>
  <si>
    <t>Filosofie práva a státu novověku</t>
  </si>
  <si>
    <t>HV3090</t>
  </si>
  <si>
    <t>Vědecký seminář katedry politologie a sociologie</t>
  </si>
  <si>
    <t>HV3603</t>
  </si>
  <si>
    <t>Kritické úvahy o legislativě</t>
  </si>
  <si>
    <t>HV3604</t>
  </si>
  <si>
    <t>Právní systémy zemí Latinské Ameriky, jižní Asie a Oceánie</t>
  </si>
  <si>
    <t>HV3605</t>
  </si>
  <si>
    <t>Právní systémy zemí Blízkého východu a Afriky</t>
  </si>
  <si>
    <t>HV3606</t>
  </si>
  <si>
    <t>Vědecký seminář - Právo a Bible</t>
  </si>
  <si>
    <t>HV3608</t>
  </si>
  <si>
    <t>Odborná praxe - praxe v elektronické právní poradně</t>
  </si>
  <si>
    <t>HV3610</t>
  </si>
  <si>
    <t>Vědecký seminář: České a československé právní dějiny</t>
  </si>
  <si>
    <t>HV3617</t>
  </si>
  <si>
    <t>Praktikum z pozemkového práva a zemědělského práva</t>
  </si>
  <si>
    <t>HV3624</t>
  </si>
  <si>
    <t>IELTS ACADEMIC I - PREP SEMINAR (International English Language Testing System)</t>
  </si>
  <si>
    <t>HV3625</t>
  </si>
  <si>
    <t>IELTS ACADEMIC II - PREP SEMINAR (International English Language Testing System)</t>
  </si>
  <si>
    <t>HV3626</t>
  </si>
  <si>
    <t>Četba latinských textů I</t>
  </si>
  <si>
    <t>HV3627</t>
  </si>
  <si>
    <t>Četba latinských textů II</t>
  </si>
  <si>
    <t>HV3628</t>
  </si>
  <si>
    <t>Einführung in den juristischen Stil</t>
  </si>
  <si>
    <t>HV3629</t>
  </si>
  <si>
    <t>Nesporná řízení v právní praxi a teorii</t>
  </si>
  <si>
    <t>HV3630</t>
  </si>
  <si>
    <t>Závazky z právních jednání (smlouvy)</t>
  </si>
  <si>
    <t>HV3635</t>
  </si>
  <si>
    <t>Law in Technology Transactions</t>
  </si>
  <si>
    <t>HV3636</t>
  </si>
  <si>
    <t>Holocaust and Law</t>
  </si>
  <si>
    <t>HV3637</t>
  </si>
  <si>
    <t>US Competition Law</t>
  </si>
  <si>
    <t>HV3638</t>
  </si>
  <si>
    <t>Deutsch-Tschechisches Rechtsseminar Berlin/Prag</t>
  </si>
  <si>
    <t>HV3639</t>
  </si>
  <si>
    <t>European Centre for Career Education – Law Summer Program</t>
  </si>
  <si>
    <t>HV3701</t>
  </si>
  <si>
    <t>HV3705</t>
  </si>
  <si>
    <t>Odborná praxe - návštěvy soudních jednání</t>
  </si>
  <si>
    <t>HV3707</t>
  </si>
  <si>
    <t>Dějiny daní a poplatků</t>
  </si>
  <si>
    <t>HV3708</t>
  </si>
  <si>
    <t>Římskoprávní základy věcných práv</t>
  </si>
  <si>
    <t>HV3710</t>
  </si>
  <si>
    <t>HV3715</t>
  </si>
  <si>
    <t>HV3718</t>
  </si>
  <si>
    <t>HV3719</t>
  </si>
  <si>
    <t>Obchodní právo v případových studiích</t>
  </si>
  <si>
    <t>HV3720</t>
  </si>
  <si>
    <t>Důsledky úpadku obchodní korporace na její správu</t>
  </si>
  <si>
    <t>HV3723</t>
  </si>
  <si>
    <t>Ochrana spotřebitele</t>
  </si>
  <si>
    <t>HV3726</t>
  </si>
  <si>
    <t>Základy práva duševního vlastnictví</t>
  </si>
  <si>
    <t>HV3727</t>
  </si>
  <si>
    <t>Čínština III</t>
  </si>
  <si>
    <t>HV3728</t>
  </si>
  <si>
    <t>Comparative Law of Religion</t>
  </si>
  <si>
    <t>HV3729</t>
  </si>
  <si>
    <t>Čínština IV</t>
  </si>
  <si>
    <t>HV3801</t>
  </si>
  <si>
    <t>HV3809</t>
  </si>
  <si>
    <t>HV3811</t>
  </si>
  <si>
    <t>Pracovní právo pro neprávníky</t>
  </si>
  <si>
    <t>HV3816</t>
  </si>
  <si>
    <t>Odborná praxe - praxe na soudech V. (správní úsek)</t>
  </si>
  <si>
    <t>HV3817</t>
  </si>
  <si>
    <t>Odborná praxe - praxe na legislativních útvarech</t>
  </si>
  <si>
    <t>HV3818</t>
  </si>
  <si>
    <t>Právně historická témata ve filmu I</t>
  </si>
  <si>
    <t>HV3819</t>
  </si>
  <si>
    <t>Odborná praxe - praktická stáž Erasmus</t>
  </si>
  <si>
    <t>HV3820</t>
  </si>
  <si>
    <t>Aktuelle Rechtsprobleme im Vergleich: Deutschland - Tschechien</t>
  </si>
  <si>
    <t>HV3821</t>
  </si>
  <si>
    <t>Odborná praxe – praxe v advokátních kancelářích se zaměřením na migrační právo</t>
  </si>
  <si>
    <t>HV3822</t>
  </si>
  <si>
    <t>Odborná praxe – praxe v Úřadu vysokého komisaře OSN pro uprchlíky</t>
  </si>
  <si>
    <t>HV3823</t>
  </si>
  <si>
    <t>HV3824</t>
  </si>
  <si>
    <t>Odborná praxe – praxe v oblasti práva ICT</t>
  </si>
  <si>
    <t>HV3825</t>
  </si>
  <si>
    <t>HV3826</t>
  </si>
  <si>
    <t>Vývoj trestního práva v českých zemích od nejstarších počátků do 20. století</t>
  </si>
  <si>
    <t>HV3827</t>
  </si>
  <si>
    <t>Research seminar: Early Jurisprudence of the European Court of Justice and Drafting of the Founding Treaties</t>
  </si>
  <si>
    <t>HV3902</t>
  </si>
  <si>
    <t>Language of Contracts</t>
  </si>
  <si>
    <t>HV3905</t>
  </si>
  <si>
    <t>HV3906</t>
  </si>
  <si>
    <t>Příprava na Meziuniverzitní Mediační soutěž a na ICC International Commercial Mediation Competition</t>
  </si>
  <si>
    <t>HV3907</t>
  </si>
  <si>
    <t>Příprava na obchodní mediační a negociační soutěž CDRC</t>
  </si>
  <si>
    <t>HV3911</t>
  </si>
  <si>
    <t>Odborná praxe – praxe v oblasti ochrany lidských práv</t>
  </si>
  <si>
    <t>HV3912</t>
  </si>
  <si>
    <t>Odborná praxe – praxe v oblasti zdravotnického práva</t>
  </si>
  <si>
    <t>HV3926</t>
  </si>
  <si>
    <t>Právo ochrany hospodářské soutěže</t>
  </si>
  <si>
    <t>HV3927</t>
  </si>
  <si>
    <t>Startupy a venture kapitálové investice</t>
  </si>
  <si>
    <t>HV3929</t>
  </si>
  <si>
    <t>Vědecký seminář ke starším českým právním dějinám</t>
  </si>
  <si>
    <t>HV3930</t>
  </si>
  <si>
    <t>Ochrana přirozených práv člověka</t>
  </si>
  <si>
    <t>HV3932</t>
  </si>
  <si>
    <t>Fúze a akvizice</t>
  </si>
  <si>
    <t>HV3933</t>
  </si>
  <si>
    <t>Odborná praxe – praxe na Ministerstvu obrany</t>
  </si>
  <si>
    <t>HV3934</t>
  </si>
  <si>
    <t>Právně historická témata ve filmu II</t>
  </si>
  <si>
    <t>HV3935</t>
  </si>
  <si>
    <t>European Constitutionalism</t>
  </si>
  <si>
    <t>HV3936</t>
  </si>
  <si>
    <t>Prague Summer School on Immigration and Asylum Law</t>
  </si>
  <si>
    <t>HV4010</t>
  </si>
  <si>
    <t>Letní škola pracovněprávních studií</t>
  </si>
  <si>
    <t>HV4012</t>
  </si>
  <si>
    <t>Právo elektronických komunikací</t>
  </si>
  <si>
    <t>HV4013</t>
  </si>
  <si>
    <t>Grundzüge des Arbeitsrechts</t>
  </si>
  <si>
    <t>HV4014</t>
  </si>
  <si>
    <t>Odborná praxe – praxe ve Státním ústavu pro kontrolu léčiv</t>
  </si>
  <si>
    <t>HV4040</t>
  </si>
  <si>
    <t>HV4050</t>
  </si>
  <si>
    <t>HXPV0001</t>
  </si>
  <si>
    <t>Letní právní praxe na soudech I</t>
  </si>
  <si>
    <t>HXPV0002</t>
  </si>
  <si>
    <t>Letní právní praxe na soudech II</t>
  </si>
  <si>
    <t>HXPV0003</t>
  </si>
  <si>
    <t>Právní praxe na soudech - civilní úsek</t>
  </si>
  <si>
    <t>HXPV0004</t>
  </si>
  <si>
    <t>Právní praxe na soudech - trestní úsek</t>
  </si>
  <si>
    <t>HXPV0005</t>
  </si>
  <si>
    <t>Právní praxe na soudech - obchodní úsek</t>
  </si>
  <si>
    <t>HXPV0006</t>
  </si>
  <si>
    <t>Právní praxe na soudech - Vrchní soud v Praze</t>
  </si>
  <si>
    <t>HXPV0007</t>
  </si>
  <si>
    <t>Právní praxe na státním zastupitelství</t>
  </si>
  <si>
    <t>HXPV0008</t>
  </si>
  <si>
    <t>Právní praxe na Ministerstvu vnitra I</t>
  </si>
  <si>
    <t>HXPV0009</t>
  </si>
  <si>
    <t>Právní praxe na Ministerstvu vnitra II</t>
  </si>
  <si>
    <t>HXPV0010</t>
  </si>
  <si>
    <t>Právní praxe na Ministerstvu zahraničních věcí 1</t>
  </si>
  <si>
    <t>HXPV0011</t>
  </si>
  <si>
    <t>Právní praxe na Ministerstvu zahraničních věcí 2</t>
  </si>
  <si>
    <t>HXPV0012</t>
  </si>
  <si>
    <t>Právní praxe v Úřadu vysokého komisaře OSN pro uprchlíky</t>
  </si>
  <si>
    <t>HXPV0013</t>
  </si>
  <si>
    <t>Právní praxe na Úřadu pro zastupování státu ve věcech majetkových</t>
  </si>
  <si>
    <t>HXPV0016</t>
  </si>
  <si>
    <t>Právní praxe na úřadech městských částí v Praze či Magistrátu HMP</t>
  </si>
  <si>
    <t>HXPV0017</t>
  </si>
  <si>
    <t>Právní praxe v oblasti práva ICT</t>
  </si>
  <si>
    <t>HXPV0018</t>
  </si>
  <si>
    <t>Právní praxe na orgánech veřejné správy ochrany životního prostředí</t>
  </si>
  <si>
    <t>HXPV0019</t>
  </si>
  <si>
    <t>Právní praxe v neziskových organizacích ochrany životního prostředí</t>
  </si>
  <si>
    <t>HXPV0020</t>
  </si>
  <si>
    <t>Právní praxe v neziskových organizacích ochrany uprchlíků a migrantů</t>
  </si>
  <si>
    <t>HXPV0021</t>
  </si>
  <si>
    <t>Právní praxe v advokátních kancelářích se zaměřením na migrační právo</t>
  </si>
  <si>
    <t>HXPV0022</t>
  </si>
  <si>
    <t>Praxe v elektronické právní poradně</t>
  </si>
  <si>
    <t>HXPV0023</t>
  </si>
  <si>
    <t>Právní praxe na legislativních útvarech</t>
  </si>
  <si>
    <t>HXPV0024</t>
  </si>
  <si>
    <t>Právní praxe ve sportovních asociacích</t>
  </si>
  <si>
    <t>HXPV0025</t>
  </si>
  <si>
    <t>Právní praxe na středních školách – kurzy spotřebitelské gramotnosti (Street Law)</t>
  </si>
  <si>
    <t>HXPV0026</t>
  </si>
  <si>
    <t>Právní praxe na středních školách I (Street Law)</t>
  </si>
  <si>
    <t>HXPV0027</t>
  </si>
  <si>
    <t>Právní praxe na středních školách II (Street Law)</t>
  </si>
  <si>
    <t>HXPV0028</t>
  </si>
  <si>
    <t>Street Law pro pokročilé</t>
  </si>
  <si>
    <t>HXPV0029</t>
  </si>
  <si>
    <t>Parlament České republiky – teorie a praxe</t>
  </si>
  <si>
    <t>HXPV0030</t>
  </si>
  <si>
    <t>Právní praxe v oblasti zdravotnického práva</t>
  </si>
  <si>
    <t>HXPV0032</t>
  </si>
  <si>
    <t>Právní praxe v oblasti ochrany lidských práv</t>
  </si>
  <si>
    <t>HXPV0033</t>
  </si>
  <si>
    <t>Právní praxe na Ministerstvu obrany</t>
  </si>
  <si>
    <t>HXPV0034</t>
  </si>
  <si>
    <t>Právní praxe na soudech – správní úsek</t>
  </si>
  <si>
    <t>HXPV0035</t>
  </si>
  <si>
    <t>HXPV0099</t>
  </si>
  <si>
    <t>Zahraniční studijní pobyt</t>
  </si>
  <si>
    <t>ŽÁDOST O UZNÁNÍ SPLNĚNÍ KONTROL STUDIA PŘEDMĚTŮ</t>
  </si>
  <si>
    <t>Žádám tímto o uznání splnění kontrol studia  předmětů z předchozího studia na PF UK: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</si>
</sst>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1"/>
      <color rgb="FFFF0000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8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right"/>
      <protection locked="0"/>
    </xf>
    <xf numFmtId="0" fontId="3" fillId="0" borderId="0" xfId="0" applyFont="1"/>
    <xf numFmtId="0" fontId="1" fillId="0" borderId="0" xfId="0" applyFont="1" applyAlignment="1">
      <alignment vertical="top" wrapText="1"/>
    </xf>
    <xf numFmtId="14" fontId="2" fillId="3" borderId="2" xfId="0" applyNumberFormat="1" applyFont="1" applyFill="1" applyBorder="1" applyAlignment="1" applyProtection="1">
      <alignment horizontal="right" shrinkToFit="1"/>
      <protection locked="0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/>
      <protection hidden="1"/>
    </xf>
    <xf numFmtId="14" fontId="5" fillId="3" borderId="3" xfId="0" applyNumberFormat="1" applyFont="1" applyFill="1" applyBorder="1" applyAlignment="1" applyProtection="1">
      <alignment horizontal="right" vertical="center" indent="1" shrinkToFi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hidden="1"/>
    </xf>
    <xf numFmtId="0" fontId="5" fillId="3" borderId="3" xfId="0" applyFont="1" applyFill="1" applyBorder="1" applyAlignment="1" applyProtection="1">
      <alignment horizontal="right" vertical="center" indent="1" shrinkToFit="1"/>
      <protection locked="0"/>
    </xf>
    <xf numFmtId="14" fontId="1" fillId="0" borderId="0" xfId="0" applyNumberFormat="1" applyFont="1"/>
    <xf numFmtId="0" fontId="0" fillId="4" borderId="0" xfId="0" applyFill="1"/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right"/>
    </xf>
    <xf numFmtId="14" fontId="0" fillId="4" borderId="0" xfId="0" applyNumberFormat="1" applyFill="1"/>
    <xf numFmtId="0" fontId="5" fillId="0" borderId="3" xfId="0" applyFont="1" applyBorder="1" applyAlignment="1" applyProtection="1">
      <protection hidden="1"/>
    </xf>
    <xf numFmtId="0" fontId="0" fillId="0" borderId="3" xfId="0" applyBorder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69"/>
  <sheetViews>
    <sheetView showGridLines="0" tabSelected="1" topLeftCell="A4" zoomScaleNormal="100" zoomScalePageLayoutView="115" workbookViewId="0">
      <selection activeCell="A65" sqref="A65:J69"/>
    </sheetView>
  </sheetViews>
  <sheetFormatPr defaultRowHeight="15" x14ac:dyDescent="0.25"/>
  <cols>
    <col min="1" max="1" width="6.85546875" customWidth="1"/>
    <col min="2" max="2" width="9.85546875" customWidth="1"/>
    <col min="3" max="3" width="22.140625" customWidth="1"/>
    <col min="4" max="4" width="9.5703125" customWidth="1"/>
    <col min="5" max="5" width="10.7109375" customWidth="1"/>
    <col min="6" max="6" width="10" customWidth="1"/>
    <col min="7" max="7" width="6.42578125" customWidth="1"/>
    <col min="8" max="8" width="11" customWidth="1"/>
    <col min="9" max="9" width="13.42578125" customWidth="1"/>
    <col min="10" max="10" width="14.42578125" customWidth="1"/>
    <col min="11" max="11" width="153.28515625" bestFit="1" customWidth="1"/>
    <col min="13" max="13" width="10.140625" bestFit="1" customWidth="1"/>
  </cols>
  <sheetData>
    <row r="1" spans="1:13" ht="15" customHeight="1" x14ac:dyDescent="0.25">
      <c r="A1" s="29" t="s">
        <v>40</v>
      </c>
      <c r="B1" s="29"/>
      <c r="C1" s="23"/>
      <c r="D1" s="24" t="s">
        <v>44</v>
      </c>
      <c r="E1" s="10"/>
      <c r="F1" s="33" t="s">
        <v>59</v>
      </c>
      <c r="G1" s="33"/>
      <c r="H1" s="9"/>
      <c r="J1" s="6"/>
      <c r="K1" s="28" t="s">
        <v>55</v>
      </c>
      <c r="L1" s="12"/>
    </row>
    <row r="2" spans="1:13" ht="15" customHeight="1" x14ac:dyDescent="0.25">
      <c r="A2" s="29" t="s">
        <v>41</v>
      </c>
      <c r="B2" s="29"/>
      <c r="C2" s="31"/>
      <c r="D2" s="31"/>
      <c r="E2" s="34"/>
      <c r="F2" s="29" t="s">
        <v>42</v>
      </c>
      <c r="G2" s="29"/>
      <c r="H2" s="13"/>
      <c r="J2" s="6"/>
      <c r="K2" s="28"/>
      <c r="L2" s="12"/>
    </row>
    <row r="3" spans="1:13" x14ac:dyDescent="0.25">
      <c r="A3" s="29" t="s">
        <v>48</v>
      </c>
      <c r="B3" s="29"/>
      <c r="C3" s="31"/>
      <c r="D3" s="31"/>
      <c r="E3" s="31"/>
      <c r="F3" s="31"/>
      <c r="G3" s="31"/>
      <c r="H3" s="31"/>
      <c r="J3" s="8"/>
      <c r="K3" s="28"/>
      <c r="L3" s="12"/>
      <c r="M3" s="3"/>
    </row>
    <row r="4" spans="1:13" x14ac:dyDescent="0.25">
      <c r="A4" s="5"/>
      <c r="B4" s="5" t="s">
        <v>49</v>
      </c>
      <c r="C4" s="32"/>
      <c r="D4" s="32"/>
      <c r="E4" s="32"/>
      <c r="F4" s="32"/>
      <c r="G4" s="32"/>
      <c r="H4" s="32"/>
      <c r="J4" s="8"/>
      <c r="K4" s="28"/>
      <c r="L4" s="12"/>
      <c r="M4" s="3"/>
    </row>
    <row r="5" spans="1:13" x14ac:dyDescent="0.25">
      <c r="A5" s="29" t="s">
        <v>51</v>
      </c>
      <c r="B5" s="29"/>
      <c r="C5" s="31"/>
      <c r="D5" s="31"/>
      <c r="E5" s="34"/>
      <c r="F5" s="30" t="s">
        <v>43</v>
      </c>
      <c r="G5" s="30"/>
      <c r="H5" s="9"/>
      <c r="J5" s="6"/>
      <c r="K5" s="28"/>
      <c r="L5" s="12"/>
      <c r="M5" s="3"/>
    </row>
    <row r="6" spans="1:13" ht="9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28"/>
      <c r="L6" s="12"/>
      <c r="M6" s="3"/>
    </row>
    <row r="7" spans="1:13" ht="22.5" x14ac:dyDescent="0.3">
      <c r="A7" s="35" t="s">
        <v>1146</v>
      </c>
      <c r="B7" s="35"/>
      <c r="C7" s="35"/>
      <c r="D7" s="35"/>
      <c r="E7" s="35"/>
      <c r="F7" s="35"/>
      <c r="G7" s="35"/>
      <c r="H7" s="35"/>
      <c r="I7" s="35"/>
      <c r="J7" s="35"/>
      <c r="K7" s="28"/>
      <c r="L7" s="12"/>
    </row>
    <row r="8" spans="1:13" ht="9" customHeight="1" x14ac:dyDescent="0.25">
      <c r="A8" s="38" t="s">
        <v>1147</v>
      </c>
      <c r="B8" s="38"/>
      <c r="C8" s="38"/>
      <c r="D8" s="38"/>
      <c r="E8" s="38"/>
      <c r="F8" s="38"/>
      <c r="G8" s="38"/>
      <c r="H8" s="38"/>
      <c r="I8" s="38"/>
      <c r="J8" s="38"/>
    </row>
    <row r="9" spans="1:13" ht="15" customHeight="1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3" ht="8.25" customHeight="1" x14ac:dyDescent="0.25"/>
    <row r="11" spans="1:13" x14ac:dyDescent="0.25">
      <c r="A11" s="7" t="s">
        <v>50</v>
      </c>
      <c r="B11" s="7" t="s">
        <v>27</v>
      </c>
      <c r="C11" s="36" t="s">
        <v>15</v>
      </c>
      <c r="D11" s="36"/>
      <c r="E11" s="36"/>
      <c r="F11" s="36"/>
      <c r="G11" s="7" t="s">
        <v>38</v>
      </c>
      <c r="H11" s="7" t="s">
        <v>39</v>
      </c>
      <c r="I11" s="7" t="s">
        <v>18</v>
      </c>
      <c r="J11" s="7" t="s">
        <v>19</v>
      </c>
      <c r="K11" s="11" t="s">
        <v>20</v>
      </c>
    </row>
    <row r="12" spans="1:13" ht="12.95" customHeight="1" x14ac:dyDescent="0.25">
      <c r="A12" s="14">
        <v>1</v>
      </c>
      <c r="B12" s="15"/>
      <c r="C12" s="26" t="str">
        <f>IF(B12&lt;&gt;"",T(VLOOKUP(B12,List2!$A$3:$B$570,2,FALSE)),"")</f>
        <v/>
      </c>
      <c r="D12" s="26"/>
      <c r="E12" s="27"/>
      <c r="F12" s="27"/>
      <c r="G12" s="16" t="str">
        <f>IF(B12&lt;&gt;"",(VLOOKUP(B12,List2!$A$3:$D$570,3,FALSE)),"")</f>
        <v/>
      </c>
      <c r="H12" s="16" t="str">
        <f>IF(B12&lt;&gt;"",(VLOOKUP(B12,List2!$A$3:$D$570,4,FALSE)),"")</f>
        <v/>
      </c>
      <c r="I12" s="17"/>
      <c r="J12" s="18"/>
      <c r="K12" s="19" t="str">
        <f>List2!AQ4</f>
        <v/>
      </c>
    </row>
    <row r="13" spans="1:13" ht="12.95" customHeight="1" x14ac:dyDescent="0.25">
      <c r="A13" s="14">
        <v>2</v>
      </c>
      <c r="B13" s="15"/>
      <c r="C13" s="26" t="str">
        <f>IF(B13&lt;&gt;"",T(VLOOKUP(B13,List2!$A$3:$B$570,2,FALSE)),"")</f>
        <v/>
      </c>
      <c r="D13" s="26"/>
      <c r="E13" s="27"/>
      <c r="F13" s="27"/>
      <c r="G13" s="16" t="str">
        <f>IF(B13&lt;&gt;"",(VLOOKUP(B13,List2!$A$3:$D$570,3,FALSE)),"")</f>
        <v/>
      </c>
      <c r="H13" s="16" t="str">
        <f>IF(B13&lt;&gt;"",(VLOOKUP(B13,List2!$A$3:$D$570,4,FALSE)),"")</f>
        <v/>
      </c>
      <c r="I13" s="17"/>
      <c r="J13" s="18"/>
      <c r="K13" s="19" t="str">
        <f>List2!AQ5</f>
        <v/>
      </c>
    </row>
    <row r="14" spans="1:13" ht="12.95" customHeight="1" x14ac:dyDescent="0.25">
      <c r="A14" s="14">
        <v>3</v>
      </c>
      <c r="B14" s="15"/>
      <c r="C14" s="26" t="str">
        <f>IF(B14&lt;&gt;"",T(VLOOKUP(B14,List2!$A$3:$B$570,2,FALSE)),"")</f>
        <v/>
      </c>
      <c r="D14" s="26"/>
      <c r="E14" s="27"/>
      <c r="F14" s="27"/>
      <c r="G14" s="16" t="str">
        <f>IF(B14&lt;&gt;"",(VLOOKUP(B14,List2!$A$3:$D$570,3,FALSE)),"")</f>
        <v/>
      </c>
      <c r="H14" s="16" t="str">
        <f>IF(B14&lt;&gt;"",(VLOOKUP(B14,List2!$A$3:$D$570,4,FALSE)),"")</f>
        <v/>
      </c>
      <c r="I14" s="17"/>
      <c r="J14" s="18"/>
      <c r="K14" s="19" t="str">
        <f>List2!AQ6</f>
        <v/>
      </c>
    </row>
    <row r="15" spans="1:13" ht="12.95" customHeight="1" x14ac:dyDescent="0.25">
      <c r="A15" s="14">
        <v>4</v>
      </c>
      <c r="B15" s="15"/>
      <c r="C15" s="26" t="str">
        <f>IF(B15&lt;&gt;"",T(VLOOKUP(B15,List2!$A$3:$B$570,2,FALSE)),"")</f>
        <v/>
      </c>
      <c r="D15" s="26"/>
      <c r="E15" s="27"/>
      <c r="F15" s="27"/>
      <c r="G15" s="16" t="str">
        <f>IF(B15&lt;&gt;"",(VLOOKUP(B15,List2!$A$3:$D$570,3,FALSE)),"")</f>
        <v/>
      </c>
      <c r="H15" s="16" t="str">
        <f>IF(B15&lt;&gt;"",(VLOOKUP(B15,List2!$A$3:$D$570,4,FALSE)),"")</f>
        <v/>
      </c>
      <c r="I15" s="17"/>
      <c r="J15" s="18"/>
      <c r="K15" s="19" t="str">
        <f>List2!AQ7</f>
        <v/>
      </c>
    </row>
    <row r="16" spans="1:13" ht="12.95" customHeight="1" x14ac:dyDescent="0.25">
      <c r="A16" s="14">
        <v>5</v>
      </c>
      <c r="B16" s="15"/>
      <c r="C16" s="26" t="str">
        <f>IF(B16&lt;&gt;"",T(VLOOKUP(B16,List2!$A$3:$B$570,2,FALSE)),"")</f>
        <v/>
      </c>
      <c r="D16" s="26"/>
      <c r="E16" s="27"/>
      <c r="F16" s="27"/>
      <c r="G16" s="16" t="str">
        <f>IF(B16&lt;&gt;"",(VLOOKUP(B16,List2!$A$3:$D$570,3,FALSE)),"")</f>
        <v/>
      </c>
      <c r="H16" s="16" t="str">
        <f>IF(B16&lt;&gt;"",(VLOOKUP(B16,List2!$A$3:$D$570,4,FALSE)),"")</f>
        <v/>
      </c>
      <c r="I16" s="17"/>
      <c r="J16" s="18"/>
      <c r="K16" s="19" t="str">
        <f>List2!AQ8</f>
        <v/>
      </c>
    </row>
    <row r="17" spans="1:11" ht="12.95" customHeight="1" x14ac:dyDescent="0.25">
      <c r="A17" s="14">
        <v>6</v>
      </c>
      <c r="B17" s="15"/>
      <c r="C17" s="26" t="str">
        <f>IF(B17&lt;&gt;"",T(VLOOKUP(B17,List2!$A$3:$B$570,2,FALSE)),"")</f>
        <v/>
      </c>
      <c r="D17" s="26"/>
      <c r="E17" s="27"/>
      <c r="F17" s="27"/>
      <c r="G17" s="16" t="str">
        <f>IF(B17&lt;&gt;"",(VLOOKUP(B17,List2!$A$3:$D$570,3,FALSE)),"")</f>
        <v/>
      </c>
      <c r="H17" s="16" t="str">
        <f>IF(B17&lt;&gt;"",(VLOOKUP(B17,List2!$A$3:$D$570,4,FALSE)),"")</f>
        <v/>
      </c>
      <c r="I17" s="17"/>
      <c r="J17" s="18"/>
      <c r="K17" s="19" t="str">
        <f>List2!AQ9</f>
        <v/>
      </c>
    </row>
    <row r="18" spans="1:11" ht="12.95" customHeight="1" x14ac:dyDescent="0.25">
      <c r="A18" s="14">
        <v>7</v>
      </c>
      <c r="B18" s="15"/>
      <c r="C18" s="26" t="str">
        <f>IF(B18&lt;&gt;"",T(VLOOKUP(B18,List2!$A$3:$B$570,2,FALSE)),"")</f>
        <v/>
      </c>
      <c r="D18" s="26"/>
      <c r="E18" s="27"/>
      <c r="F18" s="27"/>
      <c r="G18" s="16" t="str">
        <f>IF(B18&lt;&gt;"",(VLOOKUP(B18,List2!$A$3:$D$570,3,FALSE)),"")</f>
        <v/>
      </c>
      <c r="H18" s="16" t="str">
        <f>IF(B18&lt;&gt;"",(VLOOKUP(B18,List2!$A$3:$D$570,4,FALSE)),"")</f>
        <v/>
      </c>
      <c r="I18" s="17"/>
      <c r="J18" s="18"/>
      <c r="K18" s="19" t="str">
        <f>List2!AQ10</f>
        <v/>
      </c>
    </row>
    <row r="19" spans="1:11" ht="12.95" customHeight="1" x14ac:dyDescent="0.25">
      <c r="A19" s="14">
        <v>8</v>
      </c>
      <c r="B19" s="15"/>
      <c r="C19" s="26" t="str">
        <f>IF(B19&lt;&gt;"",T(VLOOKUP(B19,List2!$A$3:$B$570,2,FALSE)),"")</f>
        <v/>
      </c>
      <c r="D19" s="26"/>
      <c r="E19" s="27"/>
      <c r="F19" s="27"/>
      <c r="G19" s="16" t="str">
        <f>IF(B19&lt;&gt;"",(VLOOKUP(B19,List2!$A$3:$D$570,3,FALSE)),"")</f>
        <v/>
      </c>
      <c r="H19" s="16" t="str">
        <f>IF(B19&lt;&gt;"",(VLOOKUP(B19,List2!$A$3:$D$570,4,FALSE)),"")</f>
        <v/>
      </c>
      <c r="I19" s="17"/>
      <c r="J19" s="18"/>
      <c r="K19" s="19" t="str">
        <f>List2!AQ11</f>
        <v/>
      </c>
    </row>
    <row r="20" spans="1:11" ht="12.95" customHeight="1" x14ac:dyDescent="0.25">
      <c r="A20" s="14">
        <v>9</v>
      </c>
      <c r="B20" s="15"/>
      <c r="C20" s="26" t="str">
        <f>IF(B20&lt;&gt;"",T(VLOOKUP(B20,List2!$A$3:$B$570,2,FALSE)),"")</f>
        <v/>
      </c>
      <c r="D20" s="26"/>
      <c r="E20" s="27"/>
      <c r="F20" s="27"/>
      <c r="G20" s="16" t="str">
        <f>IF(B20&lt;&gt;"",(VLOOKUP(B20,List2!$A$3:$D$570,3,FALSE)),"")</f>
        <v/>
      </c>
      <c r="H20" s="16" t="str">
        <f>IF(B20&lt;&gt;"",(VLOOKUP(B20,List2!$A$3:$D$570,4,FALSE)),"")</f>
        <v/>
      </c>
      <c r="I20" s="20"/>
      <c r="J20" s="18"/>
      <c r="K20" s="19" t="str">
        <f>List2!AQ12</f>
        <v/>
      </c>
    </row>
    <row r="21" spans="1:11" ht="12.95" customHeight="1" x14ac:dyDescent="0.25">
      <c r="A21" s="14">
        <v>10</v>
      </c>
      <c r="B21" s="15"/>
      <c r="C21" s="26" t="str">
        <f>IF(B21&lt;&gt;"",T(VLOOKUP(B21,List2!$A$3:$B$570,2,FALSE)),"")</f>
        <v/>
      </c>
      <c r="D21" s="26"/>
      <c r="E21" s="27"/>
      <c r="F21" s="27"/>
      <c r="G21" s="16" t="str">
        <f>IF(B21&lt;&gt;"",(VLOOKUP(B21,List2!$A$3:$D$570,3,FALSE)),"")</f>
        <v/>
      </c>
      <c r="H21" s="16" t="str">
        <f>IF(B21&lt;&gt;"",(VLOOKUP(B21,List2!$A$3:$D$570,4,FALSE)),"")</f>
        <v/>
      </c>
      <c r="I21" s="20"/>
      <c r="J21" s="18"/>
      <c r="K21" s="19" t="str">
        <f>List2!AQ13</f>
        <v/>
      </c>
    </row>
    <row r="22" spans="1:11" ht="12.95" customHeight="1" x14ac:dyDescent="0.25">
      <c r="A22" s="14">
        <v>11</v>
      </c>
      <c r="B22" s="15"/>
      <c r="C22" s="26" t="str">
        <f>IF(B22&lt;&gt;"",T(VLOOKUP(B22,List2!$A$3:$B$570,2,FALSE)),"")</f>
        <v/>
      </c>
      <c r="D22" s="26"/>
      <c r="E22" s="27"/>
      <c r="F22" s="27"/>
      <c r="G22" s="16" t="str">
        <f>IF(B22&lt;&gt;"",(VLOOKUP(B22,List2!$A$3:$D$570,3,FALSE)),"")</f>
        <v/>
      </c>
      <c r="H22" s="16" t="str">
        <f>IF(B22&lt;&gt;"",(VLOOKUP(B22,List2!$A$3:$D$570,4,FALSE)),"")</f>
        <v/>
      </c>
      <c r="I22" s="20"/>
      <c r="J22" s="18"/>
      <c r="K22" s="19" t="str">
        <f>List2!AQ14</f>
        <v/>
      </c>
    </row>
    <row r="23" spans="1:11" ht="12.95" customHeight="1" x14ac:dyDescent="0.25">
      <c r="A23" s="14">
        <v>12</v>
      </c>
      <c r="B23" s="15"/>
      <c r="C23" s="26" t="str">
        <f>IF(B23&lt;&gt;"",T(VLOOKUP(B23,List2!$A$3:$B$570,2,FALSE)),"")</f>
        <v/>
      </c>
      <c r="D23" s="26"/>
      <c r="E23" s="27"/>
      <c r="F23" s="27"/>
      <c r="G23" s="16" t="str">
        <f>IF(B23&lt;&gt;"",(VLOOKUP(B23,List2!$A$3:$D$570,3,FALSE)),"")</f>
        <v/>
      </c>
      <c r="H23" s="16" t="str">
        <f>IF(B23&lt;&gt;"",(VLOOKUP(B23,List2!$A$3:$D$570,4,FALSE)),"")</f>
        <v/>
      </c>
      <c r="I23" s="20"/>
      <c r="J23" s="18"/>
      <c r="K23" s="19" t="str">
        <f>List2!AQ15</f>
        <v/>
      </c>
    </row>
    <row r="24" spans="1:11" ht="12.95" customHeight="1" x14ac:dyDescent="0.25">
      <c r="A24" s="14">
        <v>13</v>
      </c>
      <c r="B24" s="15"/>
      <c r="C24" s="26" t="str">
        <f>IF(B24&lt;&gt;"",T(VLOOKUP(B24,List2!$A$3:$B$570,2,FALSE)),"")</f>
        <v/>
      </c>
      <c r="D24" s="26"/>
      <c r="E24" s="27"/>
      <c r="F24" s="27"/>
      <c r="G24" s="16" t="str">
        <f>IF(B24&lt;&gt;"",(VLOOKUP(B24,List2!$A$3:$D$570,3,FALSE)),"")</f>
        <v/>
      </c>
      <c r="H24" s="16" t="str">
        <f>IF(B24&lt;&gt;"",(VLOOKUP(B24,List2!$A$3:$D$570,4,FALSE)),"")</f>
        <v/>
      </c>
      <c r="I24" s="20"/>
      <c r="J24" s="18"/>
      <c r="K24" s="19" t="str">
        <f>List2!AQ16</f>
        <v/>
      </c>
    </row>
    <row r="25" spans="1:11" ht="12.95" customHeight="1" x14ac:dyDescent="0.25">
      <c r="A25" s="14">
        <v>14</v>
      </c>
      <c r="B25" s="15"/>
      <c r="C25" s="26" t="str">
        <f>IF(B25&lt;&gt;"",T(VLOOKUP(B25,List2!$A$3:$B$570,2,FALSE)),"")</f>
        <v/>
      </c>
      <c r="D25" s="26"/>
      <c r="E25" s="27"/>
      <c r="F25" s="27"/>
      <c r="G25" s="16" t="str">
        <f>IF(B25&lt;&gt;"",(VLOOKUP(B25,List2!$A$3:$D$570,3,FALSE)),"")</f>
        <v/>
      </c>
      <c r="H25" s="16" t="str">
        <f>IF(B25&lt;&gt;"",(VLOOKUP(B25,List2!$A$3:$D$570,4,FALSE)),"")</f>
        <v/>
      </c>
      <c r="I25" s="20"/>
      <c r="J25" s="18"/>
      <c r="K25" s="19" t="str">
        <f>List2!AQ17</f>
        <v/>
      </c>
    </row>
    <row r="26" spans="1:11" ht="12.95" customHeight="1" x14ac:dyDescent="0.25">
      <c r="A26" s="14">
        <v>15</v>
      </c>
      <c r="B26" s="15"/>
      <c r="C26" s="26" t="str">
        <f>IF(B26&lt;&gt;"",T(VLOOKUP(B26,List2!$A$3:$B$570,2,FALSE)),"")</f>
        <v/>
      </c>
      <c r="D26" s="26"/>
      <c r="E26" s="27"/>
      <c r="F26" s="27"/>
      <c r="G26" s="16" t="str">
        <f>IF(B26&lt;&gt;"",(VLOOKUP(B26,List2!$A$3:$D$570,3,FALSE)),"")</f>
        <v/>
      </c>
      <c r="H26" s="16" t="str">
        <f>IF(B26&lt;&gt;"",(VLOOKUP(B26,List2!$A$3:$D$570,4,FALSE)),"")</f>
        <v/>
      </c>
      <c r="I26" s="20"/>
      <c r="J26" s="18"/>
      <c r="K26" s="19" t="str">
        <f>List2!AQ18</f>
        <v/>
      </c>
    </row>
    <row r="27" spans="1:11" ht="12.95" customHeight="1" x14ac:dyDescent="0.25">
      <c r="A27" s="14">
        <v>16</v>
      </c>
      <c r="B27" s="15"/>
      <c r="C27" s="26" t="str">
        <f>IF(B27&lt;&gt;"",T(VLOOKUP(B27,List2!$A$3:$B$570,2,FALSE)),"")</f>
        <v/>
      </c>
      <c r="D27" s="26"/>
      <c r="E27" s="27"/>
      <c r="F27" s="27"/>
      <c r="G27" s="16" t="str">
        <f>IF(B27&lt;&gt;"",(VLOOKUP(B27,List2!$A$3:$D$570,3,FALSE)),"")</f>
        <v/>
      </c>
      <c r="H27" s="16" t="str">
        <f>IF(B27&lt;&gt;"",(VLOOKUP(B27,List2!$A$3:$D$570,4,FALSE)),"")</f>
        <v/>
      </c>
      <c r="I27" s="20"/>
      <c r="J27" s="18"/>
      <c r="K27" s="19" t="str">
        <f>List2!AQ19</f>
        <v/>
      </c>
    </row>
    <row r="28" spans="1:11" ht="12.95" customHeight="1" x14ac:dyDescent="0.25">
      <c r="A28" s="14">
        <v>17</v>
      </c>
      <c r="B28" s="15"/>
      <c r="C28" s="26" t="str">
        <f>IF(B28&lt;&gt;"",T(VLOOKUP(B28,List2!$A$3:$B$570,2,FALSE)),"")</f>
        <v/>
      </c>
      <c r="D28" s="26"/>
      <c r="E28" s="27"/>
      <c r="F28" s="27"/>
      <c r="G28" s="16" t="str">
        <f>IF(B28&lt;&gt;"",(VLOOKUP(B28,List2!$A$3:$D$570,3,FALSE)),"")</f>
        <v/>
      </c>
      <c r="H28" s="16" t="str">
        <f>IF(B28&lt;&gt;"",(VLOOKUP(B28,List2!$A$3:$D$570,4,FALSE)),"")</f>
        <v/>
      </c>
      <c r="I28" s="20"/>
      <c r="J28" s="18"/>
      <c r="K28" s="19" t="str">
        <f>List2!AQ20</f>
        <v/>
      </c>
    </row>
    <row r="29" spans="1:11" ht="12.95" customHeight="1" x14ac:dyDescent="0.25">
      <c r="A29" s="14">
        <v>18</v>
      </c>
      <c r="B29" s="15"/>
      <c r="C29" s="26" t="str">
        <f>IF(B29&lt;&gt;"",T(VLOOKUP(B29,List2!$A$3:$B$570,2,FALSE)),"")</f>
        <v/>
      </c>
      <c r="D29" s="26"/>
      <c r="E29" s="27"/>
      <c r="F29" s="27"/>
      <c r="G29" s="16" t="str">
        <f>IF(B29&lt;&gt;"",(VLOOKUP(B29,List2!$A$3:$D$570,3,FALSE)),"")</f>
        <v/>
      </c>
      <c r="H29" s="16" t="str">
        <f>IF(B29&lt;&gt;"",(VLOOKUP(B29,List2!$A$3:$D$570,4,FALSE)),"")</f>
        <v/>
      </c>
      <c r="I29" s="20"/>
      <c r="J29" s="18"/>
      <c r="K29" s="19" t="str">
        <f>List2!AQ21</f>
        <v/>
      </c>
    </row>
    <row r="30" spans="1:11" ht="12.95" customHeight="1" x14ac:dyDescent="0.25">
      <c r="A30" s="14">
        <v>19</v>
      </c>
      <c r="B30" s="15"/>
      <c r="C30" s="26" t="str">
        <f>IF(B30&lt;&gt;"",T(VLOOKUP(B30,List2!$A$3:$B$570,2,FALSE)),"")</f>
        <v/>
      </c>
      <c r="D30" s="26"/>
      <c r="E30" s="27"/>
      <c r="F30" s="27"/>
      <c r="G30" s="16" t="str">
        <f>IF(B30&lt;&gt;"",(VLOOKUP(B30,List2!$A$3:$D$570,3,FALSE)),"")</f>
        <v/>
      </c>
      <c r="H30" s="16" t="str">
        <f>IF(B30&lt;&gt;"",(VLOOKUP(B30,List2!$A$3:$D$570,4,FALSE)),"")</f>
        <v/>
      </c>
      <c r="I30" s="20"/>
      <c r="J30" s="18"/>
      <c r="K30" s="19" t="str">
        <f>List2!AQ22</f>
        <v/>
      </c>
    </row>
    <row r="31" spans="1:11" ht="12.95" customHeight="1" x14ac:dyDescent="0.25">
      <c r="A31" s="14">
        <v>20</v>
      </c>
      <c r="B31" s="15"/>
      <c r="C31" s="26" t="str">
        <f>IF(B31&lt;&gt;"",T(VLOOKUP(B31,List2!$A$3:$B$570,2,FALSE)),"")</f>
        <v/>
      </c>
      <c r="D31" s="26"/>
      <c r="E31" s="27"/>
      <c r="F31" s="27"/>
      <c r="G31" s="16" t="str">
        <f>IF(B31&lt;&gt;"",(VLOOKUP(B31,List2!$A$3:$D$570,3,FALSE)),"")</f>
        <v/>
      </c>
      <c r="H31" s="16" t="str">
        <f>IF(B31&lt;&gt;"",(VLOOKUP(B31,List2!$A$3:$D$570,4,FALSE)),"")</f>
        <v/>
      </c>
      <c r="I31" s="20"/>
      <c r="J31" s="18"/>
      <c r="K31" s="19" t="str">
        <f>List2!AQ23</f>
        <v/>
      </c>
    </row>
    <row r="32" spans="1:11" ht="12.95" customHeight="1" x14ac:dyDescent="0.25">
      <c r="A32" s="14">
        <v>21</v>
      </c>
      <c r="B32" s="15"/>
      <c r="C32" s="26" t="str">
        <f>IF(B32&lt;&gt;"",T(VLOOKUP(B32,List2!$A$3:$B$570,2,FALSE)),"")</f>
        <v/>
      </c>
      <c r="D32" s="26"/>
      <c r="E32" s="27"/>
      <c r="F32" s="27"/>
      <c r="G32" s="16" t="str">
        <f>IF(B32&lt;&gt;"",(VLOOKUP(B32,List2!$A$3:$D$570,3,FALSE)),"")</f>
        <v/>
      </c>
      <c r="H32" s="16" t="str">
        <f>IF(B32&lt;&gt;"",(VLOOKUP(B32,List2!$A$3:$D$570,4,FALSE)),"")</f>
        <v/>
      </c>
      <c r="I32" s="20"/>
      <c r="J32" s="18"/>
      <c r="K32" s="19" t="str">
        <f>List2!AQ24</f>
        <v/>
      </c>
    </row>
    <row r="33" spans="1:11" ht="12.95" customHeight="1" x14ac:dyDescent="0.25">
      <c r="A33" s="14">
        <v>22</v>
      </c>
      <c r="B33" s="15"/>
      <c r="C33" s="26" t="str">
        <f>IF(B33&lt;&gt;"",T(VLOOKUP(B33,List2!$A$3:$B$570,2,FALSE)),"")</f>
        <v/>
      </c>
      <c r="D33" s="26"/>
      <c r="E33" s="27"/>
      <c r="F33" s="27"/>
      <c r="G33" s="16" t="str">
        <f>IF(B33&lt;&gt;"",(VLOOKUP(B33,List2!$A$3:$D$570,3,FALSE)),"")</f>
        <v/>
      </c>
      <c r="H33" s="16" t="str">
        <f>IF(B33&lt;&gt;"",(VLOOKUP(B33,List2!$A$3:$D$570,4,FALSE)),"")</f>
        <v/>
      </c>
      <c r="I33" s="20"/>
      <c r="J33" s="18"/>
      <c r="K33" s="19" t="str">
        <f>List2!AQ25</f>
        <v/>
      </c>
    </row>
    <row r="34" spans="1:11" ht="12.95" customHeight="1" x14ac:dyDescent="0.25">
      <c r="A34" s="14">
        <v>23</v>
      </c>
      <c r="B34" s="15"/>
      <c r="C34" s="26" t="str">
        <f>IF(B34&lt;&gt;"",T(VLOOKUP(B34,List2!$A$3:$B$570,2,FALSE)),"")</f>
        <v/>
      </c>
      <c r="D34" s="26"/>
      <c r="E34" s="27"/>
      <c r="F34" s="27"/>
      <c r="G34" s="16" t="str">
        <f>IF(B34&lt;&gt;"",(VLOOKUP(B34,List2!$A$3:$D$570,3,FALSE)),"")</f>
        <v/>
      </c>
      <c r="H34" s="16" t="str">
        <f>IF(B34&lt;&gt;"",(VLOOKUP(B34,List2!$A$3:$D$570,4,FALSE)),"")</f>
        <v/>
      </c>
      <c r="I34" s="20"/>
      <c r="J34" s="18"/>
      <c r="K34" s="19" t="str">
        <f>List2!AQ26</f>
        <v/>
      </c>
    </row>
    <row r="35" spans="1:11" ht="12.95" customHeight="1" x14ac:dyDescent="0.25">
      <c r="A35" s="14">
        <v>24</v>
      </c>
      <c r="B35" s="15"/>
      <c r="C35" s="26" t="str">
        <f>IF(B35&lt;&gt;"",T(VLOOKUP(B35,List2!$A$3:$B$570,2,FALSE)),"")</f>
        <v/>
      </c>
      <c r="D35" s="26"/>
      <c r="E35" s="27"/>
      <c r="F35" s="27"/>
      <c r="G35" s="16" t="str">
        <f>IF(B35&lt;&gt;"",(VLOOKUP(B35,List2!$A$3:$D$570,3,FALSE)),"")</f>
        <v/>
      </c>
      <c r="H35" s="16" t="str">
        <f>IF(B35&lt;&gt;"",(VLOOKUP(B35,List2!$A$3:$D$570,4,FALSE)),"")</f>
        <v/>
      </c>
      <c r="I35" s="20"/>
      <c r="J35" s="18"/>
      <c r="K35" s="19" t="str">
        <f>List2!AQ27</f>
        <v/>
      </c>
    </row>
    <row r="36" spans="1:11" ht="12.95" customHeight="1" x14ac:dyDescent="0.25">
      <c r="A36" s="14">
        <v>25</v>
      </c>
      <c r="B36" s="15"/>
      <c r="C36" s="26" t="str">
        <f>IF(B36&lt;&gt;"",T(VLOOKUP(B36,List2!$A$3:$B$570,2,FALSE)),"")</f>
        <v/>
      </c>
      <c r="D36" s="26"/>
      <c r="E36" s="27"/>
      <c r="F36" s="27"/>
      <c r="G36" s="16" t="str">
        <f>IF(B36&lt;&gt;"",(VLOOKUP(B36,List2!$A$3:$D$570,3,FALSE)),"")</f>
        <v/>
      </c>
      <c r="H36" s="16" t="str">
        <f>IF(B36&lt;&gt;"",(VLOOKUP(B36,List2!$A$3:$D$570,4,FALSE)),"")</f>
        <v/>
      </c>
      <c r="I36" s="20"/>
      <c r="J36" s="18"/>
      <c r="K36" s="19" t="str">
        <f>List2!AQ28</f>
        <v/>
      </c>
    </row>
    <row r="37" spans="1:11" ht="12.95" customHeight="1" x14ac:dyDescent="0.25">
      <c r="A37" s="14">
        <v>26</v>
      </c>
      <c r="B37" s="15"/>
      <c r="C37" s="26" t="str">
        <f>IF(B37&lt;&gt;"",T(VLOOKUP(B37,List2!$A$3:$B$570,2,FALSE)),"")</f>
        <v/>
      </c>
      <c r="D37" s="26"/>
      <c r="E37" s="27"/>
      <c r="F37" s="27"/>
      <c r="G37" s="16" t="str">
        <f>IF(B37&lt;&gt;"",(VLOOKUP(B37,List2!$A$3:$D$570,3,FALSE)),"")</f>
        <v/>
      </c>
      <c r="H37" s="16" t="str">
        <f>IF(B37&lt;&gt;"",(VLOOKUP(B37,List2!$A$3:$D$570,4,FALSE)),"")</f>
        <v/>
      </c>
      <c r="I37" s="20"/>
      <c r="J37" s="18"/>
      <c r="K37" s="19" t="str">
        <f>List2!AQ29</f>
        <v/>
      </c>
    </row>
    <row r="38" spans="1:11" ht="12.95" customHeight="1" x14ac:dyDescent="0.25">
      <c r="A38" s="14">
        <v>27</v>
      </c>
      <c r="B38" s="15"/>
      <c r="C38" s="26" t="str">
        <f>IF(B38&lt;&gt;"",T(VLOOKUP(B38,List2!$A$3:$B$570,2,FALSE)),"")</f>
        <v/>
      </c>
      <c r="D38" s="26"/>
      <c r="E38" s="27"/>
      <c r="F38" s="27"/>
      <c r="G38" s="16" t="str">
        <f>IF(B38&lt;&gt;"",(VLOOKUP(B38,List2!$A$3:$D$570,3,FALSE)),"")</f>
        <v/>
      </c>
      <c r="H38" s="16" t="str">
        <f>IF(B38&lt;&gt;"",(VLOOKUP(B38,List2!$A$3:$D$570,4,FALSE)),"")</f>
        <v/>
      </c>
      <c r="I38" s="20"/>
      <c r="J38" s="18"/>
      <c r="K38" s="19" t="str">
        <f>List2!AQ30</f>
        <v/>
      </c>
    </row>
    <row r="39" spans="1:11" ht="12.95" customHeight="1" x14ac:dyDescent="0.25">
      <c r="A39" s="14">
        <v>28</v>
      </c>
      <c r="B39" s="15"/>
      <c r="C39" s="26" t="str">
        <f>IF(B39&lt;&gt;"",T(VLOOKUP(B39,List2!$A$3:$B$570,2,FALSE)),"")</f>
        <v/>
      </c>
      <c r="D39" s="26"/>
      <c r="E39" s="27"/>
      <c r="F39" s="27"/>
      <c r="G39" s="16" t="str">
        <f>IF(B39&lt;&gt;"",(VLOOKUP(B39,List2!$A$3:$D$570,3,FALSE)),"")</f>
        <v/>
      </c>
      <c r="H39" s="16" t="str">
        <f>IF(B39&lt;&gt;"",(VLOOKUP(B39,List2!$A$3:$D$570,4,FALSE)),"")</f>
        <v/>
      </c>
      <c r="I39" s="20"/>
      <c r="J39" s="18"/>
      <c r="K39" s="19" t="str">
        <f>List2!AQ31</f>
        <v/>
      </c>
    </row>
    <row r="40" spans="1:11" ht="12.95" customHeight="1" x14ac:dyDescent="0.25">
      <c r="A40" s="14">
        <v>29</v>
      </c>
      <c r="B40" s="15"/>
      <c r="C40" s="26" t="str">
        <f>IF(B40&lt;&gt;"",T(VLOOKUP(B40,List2!$A$3:$B$570,2,FALSE)),"")</f>
        <v/>
      </c>
      <c r="D40" s="26"/>
      <c r="E40" s="27"/>
      <c r="F40" s="27"/>
      <c r="G40" s="16" t="str">
        <f>IF(B40&lt;&gt;"",(VLOOKUP(B40,List2!$A$3:$D$570,3,FALSE)),"")</f>
        <v/>
      </c>
      <c r="H40" s="16" t="str">
        <f>IF(B40&lt;&gt;"",(VLOOKUP(B40,List2!$A$3:$D$570,4,FALSE)),"")</f>
        <v/>
      </c>
      <c r="I40" s="20"/>
      <c r="J40" s="18"/>
      <c r="K40" s="19" t="str">
        <f>List2!AQ32</f>
        <v/>
      </c>
    </row>
    <row r="41" spans="1:11" ht="12.95" customHeight="1" x14ac:dyDescent="0.25">
      <c r="A41" s="14">
        <v>30</v>
      </c>
      <c r="B41" s="15"/>
      <c r="C41" s="26" t="str">
        <f>IF(B41&lt;&gt;"",T(VLOOKUP(B41,List2!$A$3:$B$570,2,FALSE)),"")</f>
        <v/>
      </c>
      <c r="D41" s="26"/>
      <c r="E41" s="27"/>
      <c r="F41" s="27"/>
      <c r="G41" s="16" t="str">
        <f>IF(B41&lt;&gt;"",(VLOOKUP(B41,List2!$A$3:$D$570,3,FALSE)),"")</f>
        <v/>
      </c>
      <c r="H41" s="16" t="str">
        <f>IF(B41&lt;&gt;"",(VLOOKUP(B41,List2!$A$3:$D$570,4,FALSE)),"")</f>
        <v/>
      </c>
      <c r="I41" s="20"/>
      <c r="J41" s="18"/>
      <c r="K41" s="19" t="str">
        <f>List2!AQ33</f>
        <v/>
      </c>
    </row>
    <row r="42" spans="1:11" ht="12.95" customHeight="1" x14ac:dyDescent="0.25">
      <c r="A42" s="14">
        <v>31</v>
      </c>
      <c r="B42" s="15"/>
      <c r="C42" s="26" t="str">
        <f>IF(B42&lt;&gt;"",T(VLOOKUP(B42,List2!$A$3:$B$570,2,FALSE)),"")</f>
        <v/>
      </c>
      <c r="D42" s="26"/>
      <c r="E42" s="27"/>
      <c r="F42" s="27"/>
      <c r="G42" s="16" t="str">
        <f>IF(B42&lt;&gt;"",(VLOOKUP(B42,List2!$A$3:$D$570,3,FALSE)),"")</f>
        <v/>
      </c>
      <c r="H42" s="16" t="str">
        <f>IF(B42&lt;&gt;"",(VLOOKUP(B42,List2!$A$3:$D$570,4,FALSE)),"")</f>
        <v/>
      </c>
      <c r="I42" s="20"/>
      <c r="J42" s="18"/>
      <c r="K42" s="19" t="str">
        <f>List2!AQ34</f>
        <v/>
      </c>
    </row>
    <row r="43" spans="1:11" ht="12.95" customHeight="1" x14ac:dyDescent="0.25">
      <c r="A43" s="14">
        <v>32</v>
      </c>
      <c r="B43" s="15"/>
      <c r="C43" s="26" t="str">
        <f>IF(B43&lt;&gt;"",T(VLOOKUP(B43,List2!$A$3:$B$570,2,FALSE)),"")</f>
        <v/>
      </c>
      <c r="D43" s="26"/>
      <c r="E43" s="27"/>
      <c r="F43" s="27"/>
      <c r="G43" s="16" t="str">
        <f>IF(B43&lt;&gt;"",(VLOOKUP(B43,List2!$A$3:$D$570,3,FALSE)),"")</f>
        <v/>
      </c>
      <c r="H43" s="16" t="str">
        <f>IF(B43&lt;&gt;"",(VLOOKUP(B43,List2!$A$3:$D$570,4,FALSE)),"")</f>
        <v/>
      </c>
      <c r="I43" s="20"/>
      <c r="J43" s="18"/>
      <c r="K43" s="19" t="str">
        <f>List2!AQ35</f>
        <v/>
      </c>
    </row>
    <row r="44" spans="1:11" ht="12.95" customHeight="1" x14ac:dyDescent="0.25">
      <c r="A44" s="14">
        <v>33</v>
      </c>
      <c r="B44" s="15"/>
      <c r="C44" s="26" t="str">
        <f>IF(B44&lt;&gt;"",T(VLOOKUP(B44,List2!$A$3:$B$570,2,FALSE)),"")</f>
        <v/>
      </c>
      <c r="D44" s="26"/>
      <c r="E44" s="27"/>
      <c r="F44" s="27"/>
      <c r="G44" s="16" t="str">
        <f>IF(B44&lt;&gt;"",(VLOOKUP(B44,List2!$A$3:$D$570,3,FALSE)),"")</f>
        <v/>
      </c>
      <c r="H44" s="16" t="str">
        <f>IF(B44&lt;&gt;"",(VLOOKUP(B44,List2!$A$3:$D$570,4,FALSE)),"")</f>
        <v/>
      </c>
      <c r="I44" s="20"/>
      <c r="J44" s="18"/>
      <c r="K44" s="19" t="str">
        <f>List2!AQ36</f>
        <v/>
      </c>
    </row>
    <row r="45" spans="1:11" ht="12.95" customHeight="1" x14ac:dyDescent="0.25">
      <c r="A45" s="14">
        <v>34</v>
      </c>
      <c r="B45" s="15"/>
      <c r="C45" s="26" t="str">
        <f>IF(B45&lt;&gt;"",T(VLOOKUP(B45,List2!$A$3:$B$570,2,FALSE)),"")</f>
        <v/>
      </c>
      <c r="D45" s="26"/>
      <c r="E45" s="27"/>
      <c r="F45" s="27"/>
      <c r="G45" s="16" t="str">
        <f>IF(B45&lt;&gt;"",(VLOOKUP(B45,List2!$A$3:$D$570,3,FALSE)),"")</f>
        <v/>
      </c>
      <c r="H45" s="16" t="str">
        <f>IF(B45&lt;&gt;"",(VLOOKUP(B45,List2!$A$3:$D$570,4,FALSE)),"")</f>
        <v/>
      </c>
      <c r="I45" s="20"/>
      <c r="J45" s="18"/>
      <c r="K45" s="19" t="str">
        <f>List2!AQ37</f>
        <v/>
      </c>
    </row>
    <row r="46" spans="1:11" ht="12.95" customHeight="1" x14ac:dyDescent="0.25">
      <c r="A46" s="14">
        <v>35</v>
      </c>
      <c r="B46" s="15"/>
      <c r="C46" s="26" t="str">
        <f>IF(B46&lt;&gt;"",T(VLOOKUP(B46,List2!$A$3:$B$570,2,FALSE)),"")</f>
        <v/>
      </c>
      <c r="D46" s="26"/>
      <c r="E46" s="27"/>
      <c r="F46" s="27"/>
      <c r="G46" s="16" t="str">
        <f>IF(B46&lt;&gt;"",(VLOOKUP(B46,List2!$A$3:$D$570,3,FALSE)),"")</f>
        <v/>
      </c>
      <c r="H46" s="16" t="str">
        <f>IF(B46&lt;&gt;"",(VLOOKUP(B46,List2!$A$3:$D$570,4,FALSE)),"")</f>
        <v/>
      </c>
      <c r="I46" s="20"/>
      <c r="J46" s="18"/>
      <c r="K46" s="19" t="str">
        <f>List2!AQ38</f>
        <v/>
      </c>
    </row>
    <row r="47" spans="1:11" ht="12.95" customHeight="1" x14ac:dyDescent="0.25">
      <c r="A47" s="14">
        <v>36</v>
      </c>
      <c r="B47" s="15"/>
      <c r="C47" s="26" t="str">
        <f>IF(B47&lt;&gt;"",T(VLOOKUP(B47,List2!$A$3:$B$570,2,FALSE)),"")</f>
        <v/>
      </c>
      <c r="D47" s="26"/>
      <c r="E47" s="27"/>
      <c r="F47" s="27"/>
      <c r="G47" s="16" t="str">
        <f>IF(B47&lt;&gt;"",(VLOOKUP(B47,List2!$A$3:$D$570,3,FALSE)),"")</f>
        <v/>
      </c>
      <c r="H47" s="16" t="str">
        <f>IF(B47&lt;&gt;"",(VLOOKUP(B47,List2!$A$3:$D$570,4,FALSE)),"")</f>
        <v/>
      </c>
      <c r="I47" s="20"/>
      <c r="J47" s="18"/>
      <c r="K47" s="19" t="str">
        <f>List2!AQ39</f>
        <v/>
      </c>
    </row>
    <row r="48" spans="1:11" ht="12.95" customHeight="1" x14ac:dyDescent="0.25">
      <c r="A48" s="14">
        <v>37</v>
      </c>
      <c r="B48" s="15"/>
      <c r="C48" s="26" t="str">
        <f>IF(B48&lt;&gt;"",T(VLOOKUP(B48,List2!$A$3:$B$570,2,FALSE)),"")</f>
        <v/>
      </c>
      <c r="D48" s="26"/>
      <c r="E48" s="27"/>
      <c r="F48" s="27"/>
      <c r="G48" s="16" t="str">
        <f>IF(B48&lt;&gt;"",(VLOOKUP(B48,List2!$A$3:$D$570,3,FALSE)),"")</f>
        <v/>
      </c>
      <c r="H48" s="16" t="str">
        <f>IF(B48&lt;&gt;"",(VLOOKUP(B48,List2!$A$3:$D$570,4,FALSE)),"")</f>
        <v/>
      </c>
      <c r="I48" s="20"/>
      <c r="J48" s="18"/>
      <c r="K48" s="19" t="str">
        <f>List2!AQ40</f>
        <v/>
      </c>
    </row>
    <row r="49" spans="1:11" ht="12.95" customHeight="1" x14ac:dyDescent="0.25">
      <c r="A49" s="14">
        <v>38</v>
      </c>
      <c r="B49" s="15"/>
      <c r="C49" s="26" t="str">
        <f>IF(B49&lt;&gt;"",T(VLOOKUP(B49,List2!$A$3:$B$570,2,FALSE)),"")</f>
        <v/>
      </c>
      <c r="D49" s="26"/>
      <c r="E49" s="27"/>
      <c r="F49" s="27"/>
      <c r="G49" s="16" t="str">
        <f>IF(B49&lt;&gt;"",(VLOOKUP(B49,List2!$A$3:$D$570,3,FALSE)),"")</f>
        <v/>
      </c>
      <c r="H49" s="16" t="str">
        <f>IF(B49&lt;&gt;"",(VLOOKUP(B49,List2!$A$3:$D$570,4,FALSE)),"")</f>
        <v/>
      </c>
      <c r="I49" s="20"/>
      <c r="J49" s="18"/>
      <c r="K49" s="19" t="str">
        <f>List2!AQ41</f>
        <v/>
      </c>
    </row>
    <row r="50" spans="1:11" ht="12.95" customHeight="1" x14ac:dyDescent="0.25">
      <c r="A50" s="14">
        <v>39</v>
      </c>
      <c r="B50" s="15"/>
      <c r="C50" s="26" t="str">
        <f>IF(B50&lt;&gt;"",T(VLOOKUP(B50,List2!$A$3:$B$570,2,FALSE)),"")</f>
        <v/>
      </c>
      <c r="D50" s="26"/>
      <c r="E50" s="27"/>
      <c r="F50" s="27"/>
      <c r="G50" s="16" t="str">
        <f>IF(B50&lt;&gt;"",(VLOOKUP(B50,List2!$A$3:$D$570,3,FALSE)),"")</f>
        <v/>
      </c>
      <c r="H50" s="16" t="str">
        <f>IF(B50&lt;&gt;"",(VLOOKUP(B50,List2!$A$3:$D$570,4,FALSE)),"")</f>
        <v/>
      </c>
      <c r="I50" s="20"/>
      <c r="J50" s="18"/>
      <c r="K50" s="19" t="str">
        <f>List2!AQ42</f>
        <v/>
      </c>
    </row>
    <row r="51" spans="1:11" ht="12.95" customHeight="1" x14ac:dyDescent="0.25">
      <c r="A51" s="14">
        <v>40</v>
      </c>
      <c r="B51" s="15"/>
      <c r="C51" s="26" t="str">
        <f>IF(B51&lt;&gt;"",T(VLOOKUP(B51,List2!$A$3:$B$570,2,FALSE)),"")</f>
        <v/>
      </c>
      <c r="D51" s="26"/>
      <c r="E51" s="27"/>
      <c r="F51" s="27"/>
      <c r="G51" s="16" t="str">
        <f>IF(B51&lt;&gt;"",(VLOOKUP(B51,List2!$A$3:$D$570,3,FALSE)),"")</f>
        <v/>
      </c>
      <c r="H51" s="16" t="str">
        <f>IF(B51&lt;&gt;"",(VLOOKUP(B51,List2!$A$3:$D$570,4,FALSE)),"")</f>
        <v/>
      </c>
      <c r="I51" s="20"/>
      <c r="J51" s="18"/>
      <c r="K51" s="19" t="str">
        <f>List2!AQ43</f>
        <v/>
      </c>
    </row>
    <row r="52" spans="1:11" ht="12.95" customHeight="1" x14ac:dyDescent="0.25">
      <c r="A52" s="14">
        <v>41</v>
      </c>
      <c r="B52" s="15"/>
      <c r="C52" s="26" t="str">
        <f>IF(B52&lt;&gt;"",T(VLOOKUP(B52,List2!$A$3:$B$570,2,FALSE)),"")</f>
        <v/>
      </c>
      <c r="D52" s="26"/>
      <c r="E52" s="27"/>
      <c r="F52" s="27"/>
      <c r="G52" s="16" t="str">
        <f>IF(B52&lt;&gt;"",(VLOOKUP(B52,List2!$A$3:$D$570,3,FALSE)),"")</f>
        <v/>
      </c>
      <c r="H52" s="16" t="str">
        <f>IF(B52&lt;&gt;"",(VLOOKUP(B52,List2!$A$3:$D$570,4,FALSE)),"")</f>
        <v/>
      </c>
      <c r="I52" s="20"/>
      <c r="J52" s="18"/>
      <c r="K52" s="19" t="str">
        <f>List2!AQ44</f>
        <v/>
      </c>
    </row>
    <row r="53" spans="1:11" ht="12.95" customHeight="1" x14ac:dyDescent="0.25">
      <c r="A53" s="14">
        <v>42</v>
      </c>
      <c r="B53" s="15"/>
      <c r="C53" s="26" t="str">
        <f>IF(B53&lt;&gt;"",T(VLOOKUP(B53,List2!$A$3:$B$570,2,FALSE)),"")</f>
        <v/>
      </c>
      <c r="D53" s="26"/>
      <c r="E53" s="27"/>
      <c r="F53" s="27"/>
      <c r="G53" s="16" t="str">
        <f>IF(B53&lt;&gt;"",(VLOOKUP(B53,List2!$A$3:$D$570,3,FALSE)),"")</f>
        <v/>
      </c>
      <c r="H53" s="16" t="str">
        <f>IF(B53&lt;&gt;"",(VLOOKUP(B53,List2!$A$3:$D$570,4,FALSE)),"")</f>
        <v/>
      </c>
      <c r="I53" s="20"/>
      <c r="J53" s="18"/>
      <c r="K53" s="19" t="str">
        <f>List2!AQ45</f>
        <v/>
      </c>
    </row>
    <row r="54" spans="1:11" ht="12.95" customHeight="1" x14ac:dyDescent="0.25">
      <c r="A54" s="14">
        <v>43</v>
      </c>
      <c r="B54" s="15"/>
      <c r="C54" s="26" t="str">
        <f>IF(B54&lt;&gt;"",T(VLOOKUP(B54,List2!$A$3:$B$570,2,FALSE)),"")</f>
        <v/>
      </c>
      <c r="D54" s="26"/>
      <c r="E54" s="27"/>
      <c r="F54" s="27"/>
      <c r="G54" s="16" t="str">
        <f>IF(B54&lt;&gt;"",(VLOOKUP(B54,List2!$A$3:$D$570,3,FALSE)),"")</f>
        <v/>
      </c>
      <c r="H54" s="16" t="str">
        <f>IF(B54&lt;&gt;"",(VLOOKUP(B54,List2!$A$3:$D$570,4,FALSE)),"")</f>
        <v/>
      </c>
      <c r="I54" s="20"/>
      <c r="J54" s="18"/>
      <c r="K54" s="19" t="str">
        <f>List2!AQ46</f>
        <v/>
      </c>
    </row>
    <row r="55" spans="1:11" ht="12.95" customHeight="1" x14ac:dyDescent="0.25">
      <c r="A55" s="14">
        <v>44</v>
      </c>
      <c r="B55" s="15"/>
      <c r="C55" s="26" t="str">
        <f>IF(B55&lt;&gt;"",T(VLOOKUP(B55,List2!$A$3:$B$570,2,FALSE)),"")</f>
        <v/>
      </c>
      <c r="D55" s="26"/>
      <c r="E55" s="27"/>
      <c r="F55" s="27"/>
      <c r="G55" s="16" t="str">
        <f>IF(B55&lt;&gt;"",(VLOOKUP(B55,List2!$A$3:$D$570,3,FALSE)),"")</f>
        <v/>
      </c>
      <c r="H55" s="16" t="str">
        <f>IF(B55&lt;&gt;"",(VLOOKUP(B55,List2!$A$3:$D$570,4,FALSE)),"")</f>
        <v/>
      </c>
      <c r="I55" s="20"/>
      <c r="J55" s="18"/>
      <c r="K55" s="19" t="str">
        <f>List2!AQ47</f>
        <v/>
      </c>
    </row>
    <row r="56" spans="1:11" ht="12.95" customHeight="1" x14ac:dyDescent="0.25">
      <c r="A56" s="14">
        <v>45</v>
      </c>
      <c r="B56" s="15"/>
      <c r="C56" s="26" t="str">
        <f>IF(B56&lt;&gt;"",T(VLOOKUP(B56,List2!$A$3:$B$570,2,FALSE)),"")</f>
        <v/>
      </c>
      <c r="D56" s="26"/>
      <c r="E56" s="27"/>
      <c r="F56" s="27"/>
      <c r="G56" s="16" t="str">
        <f>IF(B56&lt;&gt;"",(VLOOKUP(B56,List2!$A$3:$D$570,3,FALSE)),"")</f>
        <v/>
      </c>
      <c r="H56" s="16" t="str">
        <f>IF(B56&lt;&gt;"",(VLOOKUP(B56,List2!$A$3:$D$570,4,FALSE)),"")</f>
        <v/>
      </c>
      <c r="I56" s="20"/>
      <c r="J56" s="18"/>
      <c r="K56" s="19" t="str">
        <f>List2!AQ48</f>
        <v/>
      </c>
    </row>
    <row r="57" spans="1:11" ht="12.95" customHeight="1" x14ac:dyDescent="0.25">
      <c r="A57" s="14">
        <v>46</v>
      </c>
      <c r="B57" s="15"/>
      <c r="C57" s="26" t="str">
        <f>IF(B57&lt;&gt;"",T(VLOOKUP(B57,List2!$A$3:$B$570,2,FALSE)),"")</f>
        <v/>
      </c>
      <c r="D57" s="26"/>
      <c r="E57" s="27"/>
      <c r="F57" s="27"/>
      <c r="G57" s="16" t="str">
        <f>IF(B57&lt;&gt;"",(VLOOKUP(B57,List2!$A$3:$D$570,3,FALSE)),"")</f>
        <v/>
      </c>
      <c r="H57" s="16" t="str">
        <f>IF(B57&lt;&gt;"",(VLOOKUP(B57,List2!$A$3:$D$570,4,FALSE)),"")</f>
        <v/>
      </c>
      <c r="I57" s="17"/>
      <c r="J57" s="18"/>
      <c r="K57" s="19" t="str">
        <f>List2!AQ49</f>
        <v/>
      </c>
    </row>
    <row r="58" spans="1:11" ht="11.25" customHeight="1" x14ac:dyDescent="0.25"/>
    <row r="59" spans="1:11" ht="15" customHeight="1" x14ac:dyDescent="0.25">
      <c r="A59" s="37" t="str">
        <f>IF(List5!B2&gt;0,"Potvrzuji, že jsem v aktuálním studiu již splnil tyto korekvizity, které nežádám uznat: "&amp;LEFT(List5!B1,List5!B2-2)&amp;".","")&amp;IF(List2!AP1&lt;&gt;""," Souhlasím s vykonáním rozdílové zkoušky u předmět"&amp;IF(List2!AQ2&gt;1,"ů ","u ")&amp;LEFT(List2!AP1,List2!AQ1-2)&amp;".*","")</f>
        <v/>
      </c>
      <c r="B59" s="37"/>
      <c r="C59" s="37"/>
      <c r="D59" s="37"/>
      <c r="E59" s="37"/>
      <c r="F59" s="37"/>
      <c r="G59" s="37"/>
      <c r="H59" s="37"/>
      <c r="I59" s="37"/>
      <c r="J59" s="37"/>
    </row>
    <row r="60" spans="1:11" ht="46.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</row>
    <row r="61" spans="1:11" ht="30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</row>
    <row r="62" spans="1:11" ht="27" customHeight="1" x14ac:dyDescent="0.25">
      <c r="A62" s="39">
        <f ca="1">TODAY()</f>
        <v>44180</v>
      </c>
      <c r="B62" s="40"/>
      <c r="C62" s="6"/>
      <c r="D62" s="6"/>
      <c r="E62" s="6"/>
      <c r="F62" s="6"/>
      <c r="G62" s="6"/>
      <c r="H62" s="6"/>
      <c r="I62" s="6"/>
      <c r="J62" s="6"/>
    </row>
    <row r="63" spans="1:11" ht="18" customHeight="1" x14ac:dyDescent="0.25">
      <c r="A63" s="41" t="s">
        <v>47</v>
      </c>
      <c r="B63" s="41"/>
      <c r="C63" s="42"/>
      <c r="D63" s="42"/>
      <c r="E63" s="42"/>
      <c r="F63" s="42"/>
      <c r="G63" s="41" t="s">
        <v>46</v>
      </c>
      <c r="H63" s="41"/>
      <c r="I63" s="41"/>
      <c r="J63" s="41"/>
    </row>
    <row r="64" spans="1:11" x14ac:dyDescent="0.25">
      <c r="A64" s="2"/>
    </row>
    <row r="65" spans="1:10" ht="15" customHeight="1" x14ac:dyDescent="0.25">
      <c r="A65" s="28" t="s">
        <v>60</v>
      </c>
      <c r="B65" s="28"/>
      <c r="C65" s="28"/>
      <c r="D65" s="28"/>
      <c r="E65" s="28"/>
      <c r="F65" s="28"/>
      <c r="G65" s="28"/>
      <c r="H65" s="28"/>
      <c r="I65" s="28"/>
      <c r="J65" s="28"/>
    </row>
    <row r="66" spans="1:10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</row>
  </sheetData>
  <sheetProtection algorithmName="SHA-512" hashValue="webHM0GBvqtS4nnScY4AqlMgBjCcVVjNU201K9fZXrdLloSzylFh/uWE3g0ENDnkNbuMMP7lDzx56ZoPRj1N3A==" saltValue="KZpznX6hcNnLxaGELzW/6w==" spinCount="100000" sheet="1" objects="1" scenarios="1"/>
  <dataConsolidate/>
  <mergeCells count="66">
    <mergeCell ref="A8:J9"/>
    <mergeCell ref="A62:B62"/>
    <mergeCell ref="G63:J63"/>
    <mergeCell ref="C11:F11"/>
    <mergeCell ref="C12:F12"/>
    <mergeCell ref="C13:F13"/>
    <mergeCell ref="C14:F14"/>
    <mergeCell ref="A59:J61"/>
    <mergeCell ref="C15:F15"/>
    <mergeCell ref="C16:F16"/>
    <mergeCell ref="C17:F17"/>
    <mergeCell ref="C18:F18"/>
    <mergeCell ref="C19:F19"/>
    <mergeCell ref="C20:F20"/>
    <mergeCell ref="C21:F21"/>
    <mergeCell ref="C22:F22"/>
    <mergeCell ref="A1:B1"/>
    <mergeCell ref="A2:B2"/>
    <mergeCell ref="A3:B3"/>
    <mergeCell ref="A5:B5"/>
    <mergeCell ref="K1:K7"/>
    <mergeCell ref="F2:G2"/>
    <mergeCell ref="F5:G5"/>
    <mergeCell ref="C3:H3"/>
    <mergeCell ref="C4:H4"/>
    <mergeCell ref="F1:G1"/>
    <mergeCell ref="C2:E2"/>
    <mergeCell ref="C5:E5"/>
    <mergeCell ref="A7:J7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A65:J69"/>
    <mergeCell ref="C55:F55"/>
    <mergeCell ref="C56:F56"/>
    <mergeCell ref="C57:F57"/>
    <mergeCell ref="C50:F50"/>
    <mergeCell ref="C51:F51"/>
    <mergeCell ref="C52:F52"/>
    <mergeCell ref="C53:F53"/>
    <mergeCell ref="C54:F54"/>
    <mergeCell ref="A63:B63"/>
    <mergeCell ref="C48:F48"/>
    <mergeCell ref="C49:F49"/>
    <mergeCell ref="C41:F41"/>
    <mergeCell ref="C47:F47"/>
    <mergeCell ref="C42:F42"/>
    <mergeCell ref="C43:F43"/>
    <mergeCell ref="C44:F44"/>
    <mergeCell ref="C45:F45"/>
    <mergeCell ref="C46:F46"/>
  </mergeCells>
  <pageMargins left="0.23622047244094491" right="0.23622047244094491" top="0.74803149606299213" bottom="0.55118110236220474" header="0.19685039370078741" footer="0.19685039370078741"/>
  <pageSetup paperSize="9" scale="86" fitToHeight="0" orientation="portrait" r:id="rId1"/>
  <headerFooter scaleWithDoc="0" alignWithMargins="0">
    <oddHeader>&amp;L&amp;"Cambria,Obyčejné"Formulář č. 2
&amp;9ver. 2020.01 dle OD 20/2020&amp;C&amp;"Cambria,Obyčejné"PRÁVNICKÁ FAKULTA UNIVERZITY KARLOVY 
Nám. Curieových 7, 116 40 Praha 1&amp;R&amp;"Cambria,Obyčejné"&amp;9Studijní program
 M0421A220006</oddHeader>
    <oddFooter>&amp;C&amp;"Cambria,Obyčejné"&amp;9Magisterský studijní program Právo a právní věda uskutečňovaný na Právnické fakultě Univerzity Karlovy od akademického roku 2020/2021 (M0421A220006)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List2!$A$4:$A$570</xm:f>
          </x14:formula1>
          <xm:sqref>B12:B57</xm:sqref>
        </x14:dataValidation>
        <x14:dataValidation type="date" allowBlank="1" showInputMessage="1" showErrorMessage="1" error="Byla překročena lhůta pro uznání kontroly studia stanovená Studijním a zkušebním řádek UK a  Pravidly pro organizaci studia na PF UK, která činí 7 let." xr:uid="{00000000-0002-0000-0000-000002000000}">
          <x14:formula1>
            <xm:f>List2!$AT$4</xm:f>
          </x14:formula1>
          <x14:formula2>
            <xm:f>TODAY()</xm:f>
          </x14:formula2>
          <xm:sqref>I12:I57</xm:sqref>
        </x14:dataValidation>
        <x14:dataValidation type="list" allowBlank="1" showInputMessage="1" showErrorMessage="1" xr:uid="{71320001-E765-48AE-9996-4B26DE1F9AB9}">
          <x14:formula1>
            <xm:f>List2!$R$4:$R$8</xm:f>
          </x14:formula1>
          <xm:sqref>J12:J57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T570"/>
  <sheetViews>
    <sheetView zoomScale="85" zoomScaleNormal="85" workbookViewId="0">
      <selection activeCell="AB4" sqref="AB4"/>
    </sheetView>
  </sheetViews>
  <sheetFormatPr defaultRowHeight="15" x14ac:dyDescent="0.25"/>
  <cols>
    <col min="1" max="1" width="13.42578125" bestFit="1" customWidth="1"/>
    <col min="2" max="2" width="58.7109375" bestFit="1" customWidth="1"/>
    <col min="3" max="3" width="9.42578125" bestFit="1" customWidth="1"/>
    <col min="4" max="4" width="6.7109375" bestFit="1" customWidth="1"/>
    <col min="5" max="10" width="9.5703125" bestFit="1" customWidth="1"/>
    <col min="11" max="11" width="9.5703125" customWidth="1"/>
    <col min="12" max="12" width="17.42578125" customWidth="1"/>
    <col min="13" max="15" width="12.28515625" customWidth="1"/>
    <col min="16" max="16" width="12" customWidth="1"/>
    <col min="17" max="17" width="14.85546875" customWidth="1"/>
    <col min="18" max="18" width="11.85546875" customWidth="1"/>
    <col min="19" max="19" width="10.28515625" customWidth="1"/>
    <col min="20" max="20" width="10.5703125" customWidth="1"/>
    <col min="21" max="26" width="10.7109375" customWidth="1"/>
    <col min="27" max="27" width="15.7109375" customWidth="1"/>
    <col min="28" max="28" width="11.85546875" customWidth="1"/>
    <col min="35" max="35" width="78.5703125" customWidth="1"/>
    <col min="36" max="36" width="40" customWidth="1"/>
    <col min="37" max="39" width="15.28515625" customWidth="1"/>
    <col min="40" max="40" width="20" customWidth="1"/>
    <col min="41" max="41" width="15.28515625" customWidth="1"/>
    <col min="42" max="42" width="49.85546875" customWidth="1"/>
    <col min="43" max="43" width="64.28515625" bestFit="1" customWidth="1"/>
    <col min="44" max="44" width="33.28515625" customWidth="1"/>
    <col min="46" max="46" width="12.5703125" customWidth="1"/>
  </cols>
  <sheetData>
    <row r="1" spans="1:46" x14ac:dyDescent="0.25"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>
        <v>11</v>
      </c>
      <c r="AP1" s="22" t="str">
        <f>AR4&amp;AR5&amp;AR6&amp;AR7&amp;AR8&amp;AR9&amp;AR10&amp;AR11&amp;AR12&amp;AR13&amp;AR14&amp;AR15&amp;AR16&amp;AR17&amp;AR18&amp;AR19&amp;AR20&amp;AR21&amp;AR22&amp;AR23&amp;AR24&amp;AR25&amp;AR26&amp;AR27&amp;AR28&amp;AR29&amp;AR30&amp;AR31&amp;AR32&amp;AR33&amp;AR34&amp;AR35&amp;AR36&amp;AR37&amp;AR38&amp;AR39&amp;AR40&amp;AR41&amp;AR42&amp;AR43&amp;AR44&amp;AR45&amp;AR46&amp;AR47&amp;AR48&amp;AR49&amp;AR50</f>
        <v/>
      </c>
      <c r="AQ1">
        <f>LEN(AP1)</f>
        <v>0</v>
      </c>
      <c r="AR1" t="str">
        <f>TEXT(AL4,"DD.MM.RRRR")</f>
        <v>00.01.1900</v>
      </c>
      <c r="AT1" s="3">
        <f ca="1">TODAY()</f>
        <v>44180</v>
      </c>
    </row>
    <row r="2" spans="1:46" x14ac:dyDescent="0.25">
      <c r="AP2" s="22"/>
      <c r="AQ2">
        <f t="array" ref="AQ2">SUM(IF((AR4:AR50=""),0,1))</f>
        <v>0</v>
      </c>
      <c r="AT2" s="3"/>
    </row>
    <row r="3" spans="1:4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9</v>
      </c>
      <c r="L3" t="s">
        <v>26</v>
      </c>
      <c r="M3" t="s">
        <v>28</v>
      </c>
      <c r="N3" t="s">
        <v>45</v>
      </c>
      <c r="O3" t="s">
        <v>29</v>
      </c>
      <c r="R3" t="s">
        <v>19</v>
      </c>
      <c r="S3" t="s">
        <v>16</v>
      </c>
      <c r="T3" t="s">
        <v>4</v>
      </c>
      <c r="U3" t="s">
        <v>5</v>
      </c>
      <c r="V3" t="s">
        <v>6</v>
      </c>
      <c r="W3" t="s">
        <v>7</v>
      </c>
      <c r="X3" t="s">
        <v>8</v>
      </c>
      <c r="Y3" t="s">
        <v>9</v>
      </c>
      <c r="Z3" t="s">
        <v>54</v>
      </c>
      <c r="AA3" t="s">
        <v>17</v>
      </c>
      <c r="AB3" s="2" t="s">
        <v>4</v>
      </c>
      <c r="AC3" s="2" t="s">
        <v>5</v>
      </c>
      <c r="AD3" s="2" t="s">
        <v>6</v>
      </c>
      <c r="AE3" s="2" t="s">
        <v>7</v>
      </c>
      <c r="AF3" s="2" t="s">
        <v>8</v>
      </c>
      <c r="AG3" s="2" t="s">
        <v>9</v>
      </c>
      <c r="AH3" s="2" t="s">
        <v>54</v>
      </c>
      <c r="AI3" s="2"/>
      <c r="AJ3" s="2" t="s">
        <v>35</v>
      </c>
      <c r="AK3" s="2" t="s">
        <v>30</v>
      </c>
      <c r="AL3" s="2" t="s">
        <v>31</v>
      </c>
      <c r="AM3" s="2" t="s">
        <v>37</v>
      </c>
      <c r="AN3" s="2" t="s">
        <v>33</v>
      </c>
      <c r="AO3" s="2" t="s">
        <v>36</v>
      </c>
      <c r="AP3" s="2" t="s">
        <v>34</v>
      </c>
      <c r="AQ3" s="2" t="s">
        <v>32</v>
      </c>
      <c r="AR3" s="2" t="s">
        <v>52</v>
      </c>
      <c r="AT3">
        <v>7</v>
      </c>
    </row>
    <row r="4" spans="1:46" x14ac:dyDescent="0.25">
      <c r="A4" t="s">
        <v>61</v>
      </c>
      <c r="B4" t="s">
        <v>62</v>
      </c>
      <c r="C4">
        <v>4</v>
      </c>
      <c r="D4" t="s">
        <v>53</v>
      </c>
      <c r="L4" t="str">
        <f>"List2!"&amp;VLOOKUP(D4,$P$4:$Q$9,2,FALSE)</f>
        <v>List2!R4</v>
      </c>
      <c r="M4">
        <v>1</v>
      </c>
      <c r="O4" s="3"/>
      <c r="P4" t="s">
        <v>11</v>
      </c>
      <c r="Q4" t="s">
        <v>56</v>
      </c>
      <c r="R4" t="s">
        <v>21</v>
      </c>
      <c r="S4" s="1" t="str">
        <f>T(List1!B12)</f>
        <v/>
      </c>
      <c r="T4" s="1" t="str">
        <f t="shared" ref="T4:Y4" si="0">IF(S4&lt;&gt;"",T(VLOOKUP($S4,$A$4:$J$570,T$1,FALSE)),"")</f>
        <v/>
      </c>
      <c r="U4" s="1" t="str">
        <f t="shared" si="0"/>
        <v/>
      </c>
      <c r="V4" s="1" t="str">
        <f t="shared" si="0"/>
        <v/>
      </c>
      <c r="W4" s="1" t="str">
        <f t="shared" si="0"/>
        <v/>
      </c>
      <c r="X4" s="1" t="str">
        <f t="shared" si="0"/>
        <v/>
      </c>
      <c r="Y4" s="1" t="str">
        <f t="shared" si="0"/>
        <v/>
      </c>
      <c r="Z4" s="1" t="str">
        <f>IF(Y4&lt;&gt;"",T(VLOOKUP($S4,$A$4:$K$570,Z$1,FALSE)),"")</f>
        <v/>
      </c>
      <c r="AA4" s="1" t="str">
        <f>IF(S4&lt;&gt;"",IF(ISNA(VLOOKUP(S4,List2!S5:$S$50,2,FALSE)),"","DUPLICITA "),"")</f>
        <v/>
      </c>
      <c r="AB4" s="1" t="str">
        <f t="shared" ref="AB4:AH4" si="1">IF(ISNA(VLOOKUP(T4,$S$4:$S$49,1,FALSE)),T4,"")</f>
        <v/>
      </c>
      <c r="AC4" s="1" t="str">
        <f t="shared" si="1"/>
        <v/>
      </c>
      <c r="AD4" s="1" t="str">
        <f t="shared" si="1"/>
        <v/>
      </c>
      <c r="AE4" s="1" t="str">
        <f t="shared" si="1"/>
        <v/>
      </c>
      <c r="AF4" s="1" t="str">
        <f t="shared" si="1"/>
        <v/>
      </c>
      <c r="AG4" s="1" t="str">
        <f t="shared" si="1"/>
        <v/>
      </c>
      <c r="AH4" s="1" t="str">
        <f t="shared" si="1"/>
        <v/>
      </c>
      <c r="AI4" s="1" t="str">
        <f t="shared" ref="AI4:AI49" si="2">IF(AB4="","",AB4&amp;", ")&amp;IF(AC4="","",AC4&amp;", ")&amp;IF(AD4="","",AD4&amp;", ")&amp;IF(AE4="","",AE4&amp;", ")&amp;IF(AF4="","",AF4&amp;", ")&amp;IF(AG4="","",AG4&amp;", ")&amp;IF(AH4="","",AH4&amp;", ")</f>
        <v/>
      </c>
      <c r="AJ4" s="1" t="str">
        <f>IF(S4&lt;&gt;"",IF(AA4&lt;&gt;"",AA4,IF(AI4&lt;&gt;"","Nesplněné rekvizity "&amp;AI4,"")),"")</f>
        <v/>
      </c>
      <c r="AK4" s="4" t="str">
        <f>IF((List1!I12)&lt;&gt;"",(List1!I12),"")</f>
        <v/>
      </c>
      <c r="AL4" s="4">
        <f>IF(S4&lt;&gt;"",(VLOOKUP($S4,$A$4:$O$570,15,FALSE)),0)</f>
        <v>0</v>
      </c>
      <c r="AM4" s="4" t="str">
        <f>IF((List1!J12)&lt;&gt;"",(List1!J12),"")</f>
        <v/>
      </c>
      <c r="AN4" s="4" t="str">
        <f>IF(AND(S4&lt;&gt;"",AK4=""),"Zadejte datum splnění. ","")</f>
        <v/>
      </c>
      <c r="AO4" s="4" t="str">
        <f>IF(AND(S4&lt;&gt;"",AM4=""),"Zadejte výsledek. ","")</f>
        <v/>
      </c>
      <c r="AP4" t="str">
        <f t="shared" ref="AP4:AP50" si="3">IF(AK4&lt;AL4,"Od "&amp;TEXT(AL4,"DD.MM.RRRR")&amp;" došlo ke změně obsahu předmětu. Uznání kontroly studia předmětu bude vázáno na vykonání rozdílové zkoušky. ","")</f>
        <v/>
      </c>
      <c r="AQ4" t="str">
        <f>AJ4&amp;AN4&amp;AO4&amp;AP4</f>
        <v/>
      </c>
      <c r="AR4" t="str">
        <f>IF(AP4&lt;&gt;"",S4&amp;" "&amp;VLOOKUP(S4,$A$4:$B$570,2,FALSE)&amp;", ","")</f>
        <v/>
      </c>
      <c r="AT4" s="3">
        <f ca="1">DATE(YEAR(AT1)-AT3,MONTH(AT1),DAY(AT1))</f>
        <v>41623</v>
      </c>
    </row>
    <row r="5" spans="1:46" x14ac:dyDescent="0.25">
      <c r="A5" t="s">
        <v>63</v>
      </c>
      <c r="B5" t="s">
        <v>64</v>
      </c>
      <c r="C5">
        <v>4</v>
      </c>
      <c r="D5" t="s">
        <v>53</v>
      </c>
      <c r="L5" t="str">
        <f t="shared" ref="L5:L53" si="4">"List2!"&amp;VLOOKUP(D5,$P$4:$Q$9,2,FALSE)</f>
        <v>List2!R4</v>
      </c>
      <c r="M5">
        <v>2</v>
      </c>
      <c r="O5" s="3"/>
      <c r="P5" t="s">
        <v>13</v>
      </c>
      <c r="Q5" t="s">
        <v>58</v>
      </c>
      <c r="R5" t="s">
        <v>22</v>
      </c>
      <c r="S5" s="1" t="str">
        <f>T(List1!B13)</f>
        <v/>
      </c>
      <c r="T5" s="1" t="str">
        <f t="shared" ref="T5:Y5" si="5">IF(S5&lt;&gt;"",T(VLOOKUP($S5,$A$4:$J$570,T$1,FALSE)),"")</f>
        <v/>
      </c>
      <c r="U5" s="1" t="str">
        <f t="shared" si="5"/>
        <v/>
      </c>
      <c r="V5" s="1" t="str">
        <f t="shared" si="5"/>
        <v/>
      </c>
      <c r="W5" s="1" t="str">
        <f t="shared" si="5"/>
        <v/>
      </c>
      <c r="X5" s="1" t="str">
        <f t="shared" si="5"/>
        <v/>
      </c>
      <c r="Y5" s="1" t="str">
        <f t="shared" si="5"/>
        <v/>
      </c>
      <c r="Z5" s="1" t="str">
        <f t="shared" ref="Z5:Z49" si="6">IF(Y5&lt;&gt;"",T(VLOOKUP($S5,$A$4:$K$570,Z$1,FALSE)),"")</f>
        <v/>
      </c>
      <c r="AA5" s="1" t="str">
        <f>IF(S5&lt;&gt;"",IF(ISNA(VLOOKUP(S5,List2!S6:$S$50,2,FALSE)),"","DUPLICITA "),"")</f>
        <v/>
      </c>
      <c r="AB5" s="1" t="str">
        <f t="shared" ref="AB5:AB48" si="7">IF(ISNA(VLOOKUP(T5,$S$4:$S$49,1,FALSE)),T5,"")</f>
        <v/>
      </c>
      <c r="AC5" s="1" t="str">
        <f t="shared" ref="AC5:AC48" si="8">IF(ISNA(VLOOKUP(U5,$S$4:$S$49,1,FALSE)),U5,"")</f>
        <v/>
      </c>
      <c r="AD5" s="1" t="str">
        <f t="shared" ref="AD5:AD48" si="9">IF(ISNA(VLOOKUP(V5,$S$4:$S$49,1,FALSE)),V5,"")</f>
        <v/>
      </c>
      <c r="AE5" s="1" t="str">
        <f t="shared" ref="AE5:AE48" si="10">IF(ISNA(VLOOKUP(W5,$S$4:$S$49,1,FALSE)),W5,"")</f>
        <v/>
      </c>
      <c r="AF5" s="1" t="str">
        <f t="shared" ref="AF5:AF48" si="11">IF(ISNA(VLOOKUP(X5,$S$4:$S$49,1,FALSE)),X5,"")</f>
        <v/>
      </c>
      <c r="AG5" s="1" t="str">
        <f t="shared" ref="AG5:AG48" si="12">IF(ISNA(VLOOKUP(Y5,$S$4:$S$49,1,FALSE)),Y5,"")</f>
        <v/>
      </c>
      <c r="AH5" s="1" t="str">
        <f t="shared" ref="AH5:AH49" si="13">IF(ISNA(VLOOKUP(Z5,$S$4:$S$49,1,FALSE)),Z5,"")</f>
        <v/>
      </c>
      <c r="AI5" s="1" t="str">
        <f t="shared" si="2"/>
        <v/>
      </c>
      <c r="AJ5" s="1" t="str">
        <f t="shared" ref="AJ5:AJ49" si="14">IF(S5&lt;&gt;"",IF(AA5&lt;&gt;"",AA5,IF(AI5&lt;&gt;"","Nesplněné rekvizity "&amp;AI5,"")),"")</f>
        <v/>
      </c>
      <c r="AK5" s="4" t="str">
        <f>IF((List1!I13)&lt;&gt;"",(List1!I13),"")</f>
        <v/>
      </c>
      <c r="AL5" s="4">
        <f t="shared" ref="AL5:AL49" si="15">IF(S5&lt;&gt;"",(VLOOKUP($S5,$A$4:$O$570,15,FALSE)),0)</f>
        <v>0</v>
      </c>
      <c r="AM5" s="4" t="str">
        <f>IF((List1!J13)&lt;&gt;"",(List1!J13),"")</f>
        <v/>
      </c>
      <c r="AN5" s="4" t="str">
        <f t="shared" ref="AN5:AN37" si="16">IF(AND(S5&lt;&gt;"",AK5=""),"Zadejte datum splnění. ","")</f>
        <v/>
      </c>
      <c r="AO5" s="4" t="str">
        <f t="shared" ref="AO5:AO37" si="17">IF(AND(S5&lt;&gt;"",AM5=""),"Zadejte výsledek. ","")</f>
        <v/>
      </c>
      <c r="AP5" t="str">
        <f t="shared" si="3"/>
        <v/>
      </c>
      <c r="AQ5" t="str">
        <f t="shared" ref="AQ5:AQ32" si="18">AJ5&amp;AN5&amp;AO5&amp;AP5</f>
        <v/>
      </c>
      <c r="AR5" t="str">
        <f t="shared" ref="AR5:AR50" si="19">IF(AP5&lt;&gt;"",S5&amp;" "&amp;VLOOKUP(S5,$A$4:$B$570,2,FALSE)&amp;", ","")</f>
        <v/>
      </c>
    </row>
    <row r="6" spans="1:46" x14ac:dyDescent="0.25">
      <c r="A6" t="s">
        <v>65</v>
      </c>
      <c r="B6" t="s">
        <v>66</v>
      </c>
      <c r="C6">
        <v>4</v>
      </c>
      <c r="D6" t="s">
        <v>53</v>
      </c>
      <c r="L6" t="str">
        <f t="shared" si="4"/>
        <v>List2!R4</v>
      </c>
      <c r="M6">
        <v>3</v>
      </c>
      <c r="O6" s="3"/>
      <c r="P6" t="s">
        <v>10</v>
      </c>
      <c r="Q6" t="s">
        <v>57</v>
      </c>
      <c r="R6" t="s">
        <v>23</v>
      </c>
      <c r="S6" s="1" t="str">
        <f>T(List1!B14)</f>
        <v/>
      </c>
      <c r="T6" s="1" t="str">
        <f t="shared" ref="T6:Y6" si="20">IF(S6&lt;&gt;"",T(VLOOKUP($S6,$A$4:$J$570,T$1,FALSE)),"")</f>
        <v/>
      </c>
      <c r="U6" s="1" t="str">
        <f t="shared" si="20"/>
        <v/>
      </c>
      <c r="V6" s="1" t="str">
        <f t="shared" si="20"/>
        <v/>
      </c>
      <c r="W6" s="1" t="str">
        <f t="shared" si="20"/>
        <v/>
      </c>
      <c r="X6" s="1" t="str">
        <f t="shared" si="20"/>
        <v/>
      </c>
      <c r="Y6" s="1" t="str">
        <f t="shared" si="20"/>
        <v/>
      </c>
      <c r="Z6" s="1" t="str">
        <f t="shared" si="6"/>
        <v/>
      </c>
      <c r="AA6" s="1" t="str">
        <f>IF(S6&lt;&gt;"",IF(ISNA(VLOOKUP(S6,List2!S7:$S$50,2,FALSE)),"","DUPLICITA "),"")</f>
        <v/>
      </c>
      <c r="AB6" s="1" t="str">
        <f t="shared" si="7"/>
        <v/>
      </c>
      <c r="AC6" s="1" t="str">
        <f t="shared" si="8"/>
        <v/>
      </c>
      <c r="AD6" s="1" t="str">
        <f t="shared" si="9"/>
        <v/>
      </c>
      <c r="AE6" s="1" t="str">
        <f t="shared" si="10"/>
        <v/>
      </c>
      <c r="AF6" s="1" t="str">
        <f t="shared" si="11"/>
        <v/>
      </c>
      <c r="AG6" s="1" t="str">
        <f t="shared" si="12"/>
        <v/>
      </c>
      <c r="AH6" s="1" t="str">
        <f t="shared" si="13"/>
        <v/>
      </c>
      <c r="AI6" s="1" t="str">
        <f t="shared" si="2"/>
        <v/>
      </c>
      <c r="AJ6" s="1" t="str">
        <f t="shared" si="14"/>
        <v/>
      </c>
      <c r="AK6" s="4" t="str">
        <f>IF((List1!I14)&lt;&gt;"",(List1!I14),"")</f>
        <v/>
      </c>
      <c r="AL6" s="4">
        <f t="shared" si="15"/>
        <v>0</v>
      </c>
      <c r="AM6" s="4" t="str">
        <f>IF((List1!J14)&lt;&gt;"",(List1!J14),"")</f>
        <v/>
      </c>
      <c r="AN6" s="4" t="str">
        <f t="shared" si="16"/>
        <v/>
      </c>
      <c r="AO6" s="4" t="str">
        <f t="shared" si="17"/>
        <v/>
      </c>
      <c r="AP6" t="str">
        <f>IF(AK6&lt;AL6,"Od "&amp;TEXT(AL6,"DD.MM.RRRR")&amp;" došlo ke změně obsahu předmětu. Uznání kontroly studia předmětu bude vázáno na vykonání rozdílové zkoušky. ","")</f>
        <v/>
      </c>
      <c r="AQ6" t="str">
        <f t="shared" si="18"/>
        <v/>
      </c>
      <c r="AR6" t="str">
        <f t="shared" si="19"/>
        <v/>
      </c>
    </row>
    <row r="7" spans="1:46" x14ac:dyDescent="0.25">
      <c r="A7" t="s">
        <v>67</v>
      </c>
      <c r="B7" t="s">
        <v>68</v>
      </c>
      <c r="C7">
        <v>4</v>
      </c>
      <c r="D7" t="s">
        <v>53</v>
      </c>
      <c r="L7" t="str">
        <f t="shared" si="4"/>
        <v>List2!R4</v>
      </c>
      <c r="M7">
        <v>4</v>
      </c>
      <c r="O7" s="3"/>
      <c r="P7" t="s">
        <v>12</v>
      </c>
      <c r="Q7" t="s">
        <v>57</v>
      </c>
      <c r="R7" t="s">
        <v>24</v>
      </c>
      <c r="S7" s="1" t="str">
        <f>T(List1!B15)</f>
        <v/>
      </c>
      <c r="T7" s="1" t="str">
        <f t="shared" ref="T7:Y7" si="21">IF(S7&lt;&gt;"",T(VLOOKUP($S7,$A$4:$J$570,T$1,FALSE)),"")</f>
        <v/>
      </c>
      <c r="U7" s="1" t="str">
        <f t="shared" si="21"/>
        <v/>
      </c>
      <c r="V7" s="1" t="str">
        <f t="shared" si="21"/>
        <v/>
      </c>
      <c r="W7" s="1" t="str">
        <f t="shared" si="21"/>
        <v/>
      </c>
      <c r="X7" s="1" t="str">
        <f t="shared" si="21"/>
        <v/>
      </c>
      <c r="Y7" s="1" t="str">
        <f t="shared" si="21"/>
        <v/>
      </c>
      <c r="Z7" s="1" t="str">
        <f t="shared" si="6"/>
        <v/>
      </c>
      <c r="AA7" s="1" t="str">
        <f>IF(S7&lt;&gt;"",IF(ISNA(VLOOKUP(S7,List2!S8:$S$50,2,FALSE)),"","DUPLICITA "),"")</f>
        <v/>
      </c>
      <c r="AB7" s="1" t="str">
        <f t="shared" si="7"/>
        <v/>
      </c>
      <c r="AC7" s="1" t="str">
        <f t="shared" si="8"/>
        <v/>
      </c>
      <c r="AD7" s="1" t="str">
        <f t="shared" si="9"/>
        <v/>
      </c>
      <c r="AE7" s="1" t="str">
        <f t="shared" si="10"/>
        <v/>
      </c>
      <c r="AF7" s="1" t="str">
        <f t="shared" si="11"/>
        <v/>
      </c>
      <c r="AG7" s="1" t="str">
        <f t="shared" si="12"/>
        <v/>
      </c>
      <c r="AH7" s="1" t="str">
        <f t="shared" si="13"/>
        <v/>
      </c>
      <c r="AI7" s="1" t="str">
        <f t="shared" si="2"/>
        <v/>
      </c>
      <c r="AJ7" s="1" t="str">
        <f t="shared" si="14"/>
        <v/>
      </c>
      <c r="AK7" s="4" t="str">
        <f>IF((List1!I15)&lt;&gt;"",(List1!I15),"")</f>
        <v/>
      </c>
      <c r="AL7" s="4">
        <f t="shared" si="15"/>
        <v>0</v>
      </c>
      <c r="AM7" s="4" t="str">
        <f>IF((List1!J15)&lt;&gt;"",(List1!J15),"")</f>
        <v/>
      </c>
      <c r="AN7" s="4" t="str">
        <f t="shared" si="16"/>
        <v/>
      </c>
      <c r="AO7" s="4" t="str">
        <f t="shared" si="17"/>
        <v/>
      </c>
      <c r="AP7" t="str">
        <f t="shared" si="3"/>
        <v/>
      </c>
      <c r="AQ7" t="str">
        <f t="shared" si="18"/>
        <v/>
      </c>
      <c r="AR7" t="str">
        <f t="shared" si="19"/>
        <v/>
      </c>
    </row>
    <row r="8" spans="1:46" x14ac:dyDescent="0.25">
      <c r="A8" t="s">
        <v>69</v>
      </c>
      <c r="B8" t="s">
        <v>70</v>
      </c>
      <c r="C8">
        <v>4</v>
      </c>
      <c r="D8" t="s">
        <v>10</v>
      </c>
      <c r="L8" t="str">
        <f t="shared" si="4"/>
        <v>List2!R6:R8</v>
      </c>
      <c r="M8">
        <v>5</v>
      </c>
      <c r="O8" s="3"/>
      <c r="P8" t="s">
        <v>14</v>
      </c>
      <c r="Q8" t="s">
        <v>57</v>
      </c>
      <c r="R8" t="s">
        <v>25</v>
      </c>
      <c r="S8" s="1" t="str">
        <f>T(List1!B16)</f>
        <v/>
      </c>
      <c r="T8" s="1" t="str">
        <f t="shared" ref="T8:Y8" si="22">IF(S8&lt;&gt;"",T(VLOOKUP($S8,$A$4:$J$570,T$1,FALSE)),"")</f>
        <v/>
      </c>
      <c r="U8" s="1" t="str">
        <f t="shared" si="22"/>
        <v/>
      </c>
      <c r="V8" s="1" t="str">
        <f t="shared" si="22"/>
        <v/>
      </c>
      <c r="W8" s="1" t="str">
        <f t="shared" si="22"/>
        <v/>
      </c>
      <c r="X8" s="1" t="str">
        <f t="shared" si="22"/>
        <v/>
      </c>
      <c r="Y8" s="1" t="str">
        <f t="shared" si="22"/>
        <v/>
      </c>
      <c r="Z8" s="1" t="str">
        <f t="shared" si="6"/>
        <v/>
      </c>
      <c r="AA8" s="1" t="str">
        <f>IF(S8&lt;&gt;"",IF(ISNA(VLOOKUP(S8,List2!S9:$S$50,2,FALSE)),"","DUPLICITA "),"")</f>
        <v/>
      </c>
      <c r="AB8" s="1" t="str">
        <f t="shared" si="7"/>
        <v/>
      </c>
      <c r="AC8" s="1" t="str">
        <f t="shared" si="8"/>
        <v/>
      </c>
      <c r="AD8" s="1" t="str">
        <f t="shared" si="9"/>
        <v/>
      </c>
      <c r="AE8" s="1" t="str">
        <f t="shared" si="10"/>
        <v/>
      </c>
      <c r="AF8" s="1" t="str">
        <f t="shared" si="11"/>
        <v/>
      </c>
      <c r="AG8" s="1" t="str">
        <f t="shared" si="12"/>
        <v/>
      </c>
      <c r="AH8" s="1" t="str">
        <f t="shared" si="13"/>
        <v/>
      </c>
      <c r="AI8" s="1" t="str">
        <f t="shared" si="2"/>
        <v/>
      </c>
      <c r="AJ8" s="1" t="str">
        <f t="shared" si="14"/>
        <v/>
      </c>
      <c r="AK8" s="4" t="str">
        <f>IF((List1!I16)&lt;&gt;"",(List1!I16),"")</f>
        <v/>
      </c>
      <c r="AL8" s="4">
        <f t="shared" si="15"/>
        <v>0</v>
      </c>
      <c r="AM8" s="4" t="str">
        <f>IF((List1!J16)&lt;&gt;"",(List1!J16),"")</f>
        <v/>
      </c>
      <c r="AN8" s="4" t="str">
        <f t="shared" si="16"/>
        <v/>
      </c>
      <c r="AO8" s="4" t="str">
        <f t="shared" si="17"/>
        <v/>
      </c>
      <c r="AP8" t="str">
        <f t="shared" si="3"/>
        <v/>
      </c>
      <c r="AQ8" t="str">
        <f t="shared" si="18"/>
        <v/>
      </c>
      <c r="AR8" t="str">
        <f t="shared" si="19"/>
        <v/>
      </c>
    </row>
    <row r="9" spans="1:46" x14ac:dyDescent="0.25">
      <c r="A9" t="s">
        <v>71</v>
      </c>
      <c r="B9" t="s">
        <v>72</v>
      </c>
      <c r="C9">
        <v>4</v>
      </c>
      <c r="D9" t="s">
        <v>10</v>
      </c>
      <c r="L9" t="str">
        <f t="shared" si="4"/>
        <v>List2!R6:R8</v>
      </c>
      <c r="M9">
        <v>6</v>
      </c>
      <c r="O9" s="3"/>
      <c r="P9" t="s">
        <v>53</v>
      </c>
      <c r="Q9" t="s">
        <v>56</v>
      </c>
      <c r="S9" s="1" t="str">
        <f>T(List1!B17)</f>
        <v/>
      </c>
      <c r="T9" s="1" t="str">
        <f t="shared" ref="T9:Y9" si="23">IF(S9&lt;&gt;"",T(VLOOKUP($S9,$A$4:$J$570,T$1,FALSE)),"")</f>
        <v/>
      </c>
      <c r="U9" s="1" t="str">
        <f t="shared" si="23"/>
        <v/>
      </c>
      <c r="V9" s="1" t="str">
        <f t="shared" si="23"/>
        <v/>
      </c>
      <c r="W9" s="1" t="str">
        <f t="shared" si="23"/>
        <v/>
      </c>
      <c r="X9" s="1" t="str">
        <f t="shared" si="23"/>
        <v/>
      </c>
      <c r="Y9" s="1" t="str">
        <f t="shared" si="23"/>
        <v/>
      </c>
      <c r="Z9" s="1" t="str">
        <f t="shared" si="6"/>
        <v/>
      </c>
      <c r="AA9" s="1" t="str">
        <f>IF(S9&lt;&gt;"",IF(ISNA(VLOOKUP(S9,List2!S10:$S$50,2,FALSE)),"","DUPLICITA "),"")</f>
        <v/>
      </c>
      <c r="AB9" s="1" t="str">
        <f t="shared" si="7"/>
        <v/>
      </c>
      <c r="AC9" s="1" t="str">
        <f t="shared" si="8"/>
        <v/>
      </c>
      <c r="AD9" s="1" t="str">
        <f t="shared" si="9"/>
        <v/>
      </c>
      <c r="AE9" s="1" t="str">
        <f t="shared" si="10"/>
        <v/>
      </c>
      <c r="AF9" s="1" t="str">
        <f t="shared" si="11"/>
        <v/>
      </c>
      <c r="AG9" s="1" t="str">
        <f t="shared" si="12"/>
        <v/>
      </c>
      <c r="AH9" s="1" t="str">
        <f t="shared" si="13"/>
        <v/>
      </c>
      <c r="AI9" s="1" t="str">
        <f t="shared" si="2"/>
        <v/>
      </c>
      <c r="AJ9" s="1" t="str">
        <f t="shared" si="14"/>
        <v/>
      </c>
      <c r="AK9" s="4" t="str">
        <f>IF((List1!I17)&lt;&gt;"",(List1!I17),"")</f>
        <v/>
      </c>
      <c r="AL9" s="4">
        <f t="shared" si="15"/>
        <v>0</v>
      </c>
      <c r="AM9" s="4" t="str">
        <f>IF((List1!J17)&lt;&gt;"",(List1!J17),"")</f>
        <v/>
      </c>
      <c r="AN9" s="4" t="str">
        <f t="shared" si="16"/>
        <v/>
      </c>
      <c r="AO9" s="4" t="str">
        <f t="shared" si="17"/>
        <v/>
      </c>
      <c r="AP9" t="str">
        <f t="shared" si="3"/>
        <v/>
      </c>
      <c r="AQ9" t="str">
        <f t="shared" si="18"/>
        <v/>
      </c>
      <c r="AR9" t="str">
        <f t="shared" si="19"/>
        <v/>
      </c>
    </row>
    <row r="10" spans="1:46" x14ac:dyDescent="0.25">
      <c r="A10" t="s">
        <v>73</v>
      </c>
      <c r="B10" t="s">
        <v>74</v>
      </c>
      <c r="C10">
        <v>4</v>
      </c>
      <c r="D10" t="s">
        <v>10</v>
      </c>
      <c r="L10" t="str">
        <f t="shared" si="4"/>
        <v>List2!R6:R8</v>
      </c>
      <c r="M10">
        <v>7</v>
      </c>
      <c r="O10" s="3"/>
      <c r="S10" s="1" t="str">
        <f>T(List1!B18)</f>
        <v/>
      </c>
      <c r="T10" s="1" t="str">
        <f t="shared" ref="T10:Y10" si="24">IF(S10&lt;&gt;"",T(VLOOKUP($S10,$A$4:$J$570,T$1,FALSE)),"")</f>
        <v/>
      </c>
      <c r="U10" s="1" t="str">
        <f t="shared" si="24"/>
        <v/>
      </c>
      <c r="V10" s="1" t="str">
        <f t="shared" si="24"/>
        <v/>
      </c>
      <c r="W10" s="1" t="str">
        <f t="shared" si="24"/>
        <v/>
      </c>
      <c r="X10" s="1" t="str">
        <f t="shared" si="24"/>
        <v/>
      </c>
      <c r="Y10" s="1" t="str">
        <f t="shared" si="24"/>
        <v/>
      </c>
      <c r="Z10" s="1" t="str">
        <f t="shared" si="6"/>
        <v/>
      </c>
      <c r="AA10" s="1" t="str">
        <f>IF(S10&lt;&gt;"",IF(ISNA(VLOOKUP(S10,List2!S11:$S$50,2,FALSE)),"","DUPLICITA "),"")</f>
        <v/>
      </c>
      <c r="AB10" s="1" t="str">
        <f t="shared" si="7"/>
        <v/>
      </c>
      <c r="AC10" s="1" t="str">
        <f t="shared" si="8"/>
        <v/>
      </c>
      <c r="AD10" s="1" t="str">
        <f t="shared" si="9"/>
        <v/>
      </c>
      <c r="AE10" s="1" t="str">
        <f t="shared" si="10"/>
        <v/>
      </c>
      <c r="AF10" s="1" t="str">
        <f t="shared" si="11"/>
        <v/>
      </c>
      <c r="AG10" s="1" t="str">
        <f t="shared" si="12"/>
        <v/>
      </c>
      <c r="AH10" s="1" t="str">
        <f t="shared" si="13"/>
        <v/>
      </c>
      <c r="AI10" s="1" t="str">
        <f t="shared" si="2"/>
        <v/>
      </c>
      <c r="AJ10" s="1" t="str">
        <f t="shared" si="14"/>
        <v/>
      </c>
      <c r="AK10" s="4" t="str">
        <f>IF((List1!I18)&lt;&gt;"",(List1!I18),"")</f>
        <v/>
      </c>
      <c r="AL10" s="4">
        <f t="shared" si="15"/>
        <v>0</v>
      </c>
      <c r="AM10" s="4" t="str">
        <f>IF((List1!J18)&lt;&gt;"",(List1!J18),"")</f>
        <v/>
      </c>
      <c r="AN10" s="4" t="str">
        <f t="shared" si="16"/>
        <v/>
      </c>
      <c r="AO10" s="4" t="str">
        <f t="shared" si="17"/>
        <v/>
      </c>
      <c r="AP10" t="str">
        <f t="shared" si="3"/>
        <v/>
      </c>
      <c r="AQ10" t="str">
        <f t="shared" si="18"/>
        <v/>
      </c>
      <c r="AR10" t="str">
        <f t="shared" si="19"/>
        <v/>
      </c>
    </row>
    <row r="11" spans="1:46" x14ac:dyDescent="0.25">
      <c r="A11" t="s">
        <v>75</v>
      </c>
      <c r="B11" t="s">
        <v>76</v>
      </c>
      <c r="C11">
        <v>4</v>
      </c>
      <c r="D11" t="s">
        <v>10</v>
      </c>
      <c r="L11" t="str">
        <f t="shared" si="4"/>
        <v>List2!R6:R8</v>
      </c>
      <c r="M11">
        <v>8</v>
      </c>
      <c r="O11" s="3"/>
      <c r="S11" s="1" t="str">
        <f>T(List1!B19)</f>
        <v/>
      </c>
      <c r="T11" s="1" t="str">
        <f t="shared" ref="T11:Y11" si="25">IF(S11&lt;&gt;"",T(VLOOKUP($S11,$A$4:$J$570,T$1,FALSE)),"")</f>
        <v/>
      </c>
      <c r="U11" s="1" t="str">
        <f t="shared" si="25"/>
        <v/>
      </c>
      <c r="V11" s="1" t="str">
        <f t="shared" si="25"/>
        <v/>
      </c>
      <c r="W11" s="1" t="str">
        <f t="shared" si="25"/>
        <v/>
      </c>
      <c r="X11" s="1" t="str">
        <f t="shared" si="25"/>
        <v/>
      </c>
      <c r="Y11" s="1" t="str">
        <f t="shared" si="25"/>
        <v/>
      </c>
      <c r="Z11" s="1" t="str">
        <f t="shared" si="6"/>
        <v/>
      </c>
      <c r="AA11" s="1" t="str">
        <f>IF(S11&lt;&gt;"",IF(ISNA(VLOOKUP(S11,List2!S12:$S$50,2,FALSE)),"","DUPLICITA "),"")</f>
        <v/>
      </c>
      <c r="AB11" s="1" t="str">
        <f t="shared" si="7"/>
        <v/>
      </c>
      <c r="AC11" s="1" t="str">
        <f t="shared" si="8"/>
        <v/>
      </c>
      <c r="AD11" s="1" t="str">
        <f t="shared" si="9"/>
        <v/>
      </c>
      <c r="AE11" s="1" t="str">
        <f t="shared" si="10"/>
        <v/>
      </c>
      <c r="AF11" s="1" t="str">
        <f t="shared" si="11"/>
        <v/>
      </c>
      <c r="AG11" s="1" t="str">
        <f t="shared" si="12"/>
        <v/>
      </c>
      <c r="AH11" s="1" t="str">
        <f t="shared" si="13"/>
        <v/>
      </c>
      <c r="AI11" s="1" t="str">
        <f t="shared" si="2"/>
        <v/>
      </c>
      <c r="AJ11" s="1" t="str">
        <f t="shared" si="14"/>
        <v/>
      </c>
      <c r="AK11" s="4" t="str">
        <f>IF((List1!I19)&lt;&gt;"",(List1!I19),"")</f>
        <v/>
      </c>
      <c r="AL11" s="4">
        <f t="shared" si="15"/>
        <v>0</v>
      </c>
      <c r="AM11" s="4" t="str">
        <f>IF((List1!J19)&lt;&gt;"",(List1!J19),"")</f>
        <v/>
      </c>
      <c r="AN11" s="4" t="str">
        <f t="shared" si="16"/>
        <v/>
      </c>
      <c r="AO11" s="4" t="str">
        <f t="shared" si="17"/>
        <v/>
      </c>
      <c r="AP11" t="str">
        <f t="shared" si="3"/>
        <v/>
      </c>
      <c r="AQ11" t="str">
        <f t="shared" si="18"/>
        <v/>
      </c>
      <c r="AR11" t="str">
        <f t="shared" si="19"/>
        <v/>
      </c>
    </row>
    <row r="12" spans="1:46" x14ac:dyDescent="0.25">
      <c r="A12" t="s">
        <v>77</v>
      </c>
      <c r="B12" t="s">
        <v>78</v>
      </c>
      <c r="C12">
        <v>4</v>
      </c>
      <c r="D12" t="s">
        <v>10</v>
      </c>
      <c r="L12" t="str">
        <f t="shared" si="4"/>
        <v>List2!R6:R8</v>
      </c>
      <c r="M12">
        <v>9</v>
      </c>
      <c r="O12" s="3"/>
      <c r="S12" s="1" t="str">
        <f>T(List1!B20)</f>
        <v/>
      </c>
      <c r="T12" s="1" t="str">
        <f t="shared" ref="T12:Y12" si="26">IF(S12&lt;&gt;"",T(VLOOKUP($S12,$A$4:$J$570,T$1,FALSE)),"")</f>
        <v/>
      </c>
      <c r="U12" s="1" t="str">
        <f t="shared" si="26"/>
        <v/>
      </c>
      <c r="V12" s="1" t="str">
        <f t="shared" si="26"/>
        <v/>
      </c>
      <c r="W12" s="1" t="str">
        <f t="shared" si="26"/>
        <v/>
      </c>
      <c r="X12" s="1" t="str">
        <f t="shared" si="26"/>
        <v/>
      </c>
      <c r="Y12" s="1" t="str">
        <f t="shared" si="26"/>
        <v/>
      </c>
      <c r="Z12" s="1" t="str">
        <f t="shared" si="6"/>
        <v/>
      </c>
      <c r="AA12" s="1" t="str">
        <f>IF(S12&lt;&gt;"",IF(ISNA(VLOOKUP(S12,List2!S13:$S$50,2,FALSE)),"","DUPLICITA "),"")</f>
        <v/>
      </c>
      <c r="AB12" s="1" t="str">
        <f t="shared" si="7"/>
        <v/>
      </c>
      <c r="AC12" s="1" t="str">
        <f t="shared" si="8"/>
        <v/>
      </c>
      <c r="AD12" s="1" t="str">
        <f t="shared" si="9"/>
        <v/>
      </c>
      <c r="AE12" s="1" t="str">
        <f t="shared" si="10"/>
        <v/>
      </c>
      <c r="AF12" s="1" t="str">
        <f t="shared" si="11"/>
        <v/>
      </c>
      <c r="AG12" s="1" t="str">
        <f t="shared" si="12"/>
        <v/>
      </c>
      <c r="AH12" s="1" t="str">
        <f t="shared" si="13"/>
        <v/>
      </c>
      <c r="AI12" s="1" t="str">
        <f t="shared" si="2"/>
        <v/>
      </c>
      <c r="AJ12" s="1" t="str">
        <f t="shared" si="14"/>
        <v/>
      </c>
      <c r="AK12" s="4" t="str">
        <f>IF((List1!I20)&lt;&gt;"",(List1!I20),"")</f>
        <v/>
      </c>
      <c r="AL12" s="4">
        <f t="shared" si="15"/>
        <v>0</v>
      </c>
      <c r="AM12" s="4" t="str">
        <f>IF((List1!J20)&lt;&gt;"",(List1!J20),"")</f>
        <v/>
      </c>
      <c r="AN12" s="4" t="str">
        <f t="shared" si="16"/>
        <v/>
      </c>
      <c r="AO12" s="4" t="str">
        <f t="shared" si="17"/>
        <v/>
      </c>
      <c r="AP12" t="str">
        <f t="shared" si="3"/>
        <v/>
      </c>
      <c r="AQ12" t="str">
        <f t="shared" si="18"/>
        <v/>
      </c>
      <c r="AR12" t="str">
        <f t="shared" si="19"/>
        <v/>
      </c>
    </row>
    <row r="13" spans="1:46" x14ac:dyDescent="0.25">
      <c r="A13" t="s">
        <v>79</v>
      </c>
      <c r="B13" t="s">
        <v>80</v>
      </c>
      <c r="C13">
        <v>4</v>
      </c>
      <c r="D13" t="s">
        <v>10</v>
      </c>
      <c r="E13" t="s">
        <v>75</v>
      </c>
      <c r="L13" t="str">
        <f t="shared" si="4"/>
        <v>List2!R6:R8</v>
      </c>
      <c r="M13">
        <v>10</v>
      </c>
      <c r="O13" s="3"/>
      <c r="S13" s="1" t="str">
        <f>T(List1!B21)</f>
        <v/>
      </c>
      <c r="T13" s="1" t="str">
        <f t="shared" ref="T13:Y13" si="27">IF(S13&lt;&gt;"",T(VLOOKUP($S13,$A$4:$J$570,T$1,FALSE)),"")</f>
        <v/>
      </c>
      <c r="U13" s="1" t="str">
        <f t="shared" si="27"/>
        <v/>
      </c>
      <c r="V13" s="1" t="str">
        <f t="shared" si="27"/>
        <v/>
      </c>
      <c r="W13" s="1" t="str">
        <f t="shared" si="27"/>
        <v/>
      </c>
      <c r="X13" s="1" t="str">
        <f t="shared" si="27"/>
        <v/>
      </c>
      <c r="Y13" s="1" t="str">
        <f t="shared" si="27"/>
        <v/>
      </c>
      <c r="Z13" s="1" t="str">
        <f t="shared" si="6"/>
        <v/>
      </c>
      <c r="AA13" s="1" t="str">
        <f>IF(S13&lt;&gt;"",IF(ISNA(VLOOKUP(S13,List2!S14:$S$50,2,FALSE)),"","DUPLICITA "),"")</f>
        <v/>
      </c>
      <c r="AB13" s="1" t="str">
        <f t="shared" si="7"/>
        <v/>
      </c>
      <c r="AC13" s="1" t="str">
        <f t="shared" si="8"/>
        <v/>
      </c>
      <c r="AD13" s="1" t="str">
        <f t="shared" si="9"/>
        <v/>
      </c>
      <c r="AE13" s="1" t="str">
        <f t="shared" si="10"/>
        <v/>
      </c>
      <c r="AF13" s="1" t="str">
        <f t="shared" si="11"/>
        <v/>
      </c>
      <c r="AG13" s="1" t="str">
        <f t="shared" si="12"/>
        <v/>
      </c>
      <c r="AH13" s="1" t="str">
        <f t="shared" si="13"/>
        <v/>
      </c>
      <c r="AI13" s="1" t="str">
        <f t="shared" si="2"/>
        <v/>
      </c>
      <c r="AJ13" s="1" t="str">
        <f t="shared" si="14"/>
        <v/>
      </c>
      <c r="AK13" s="4" t="str">
        <f>IF((List1!I21)&lt;&gt;"",(List1!I21),"")</f>
        <v/>
      </c>
      <c r="AL13" s="4">
        <f t="shared" si="15"/>
        <v>0</v>
      </c>
      <c r="AM13" s="4" t="str">
        <f>IF((List1!J21)&lt;&gt;"",(List1!J21),"")</f>
        <v/>
      </c>
      <c r="AN13" s="4" t="str">
        <f t="shared" si="16"/>
        <v/>
      </c>
      <c r="AO13" s="4" t="str">
        <f t="shared" si="17"/>
        <v/>
      </c>
      <c r="AP13" t="str">
        <f t="shared" si="3"/>
        <v/>
      </c>
      <c r="AQ13" t="str">
        <f t="shared" si="18"/>
        <v/>
      </c>
      <c r="AR13" t="str">
        <f t="shared" si="19"/>
        <v/>
      </c>
    </row>
    <row r="14" spans="1:46" x14ac:dyDescent="0.25">
      <c r="A14" t="s">
        <v>81</v>
      </c>
      <c r="B14" t="s">
        <v>82</v>
      </c>
      <c r="C14">
        <v>4</v>
      </c>
      <c r="D14" t="s">
        <v>53</v>
      </c>
      <c r="L14" t="str">
        <f t="shared" si="4"/>
        <v>List2!R4</v>
      </c>
      <c r="M14">
        <v>11</v>
      </c>
      <c r="O14" s="3"/>
      <c r="S14" s="1" t="str">
        <f>T(List1!B22)</f>
        <v/>
      </c>
      <c r="T14" s="1" t="str">
        <f t="shared" ref="T14:Y14" si="28">IF(S14&lt;&gt;"",T(VLOOKUP($S14,$A$4:$J$570,T$1,FALSE)),"")</f>
        <v/>
      </c>
      <c r="U14" s="1" t="str">
        <f t="shared" si="28"/>
        <v/>
      </c>
      <c r="V14" s="1" t="str">
        <f t="shared" si="28"/>
        <v/>
      </c>
      <c r="W14" s="1" t="str">
        <f t="shared" si="28"/>
        <v/>
      </c>
      <c r="X14" s="1" t="str">
        <f t="shared" si="28"/>
        <v/>
      </c>
      <c r="Y14" s="1" t="str">
        <f t="shared" si="28"/>
        <v/>
      </c>
      <c r="Z14" s="1" t="str">
        <f t="shared" si="6"/>
        <v/>
      </c>
      <c r="AA14" s="1" t="str">
        <f>IF(S14&lt;&gt;"",IF(ISNA(VLOOKUP(S14,List2!S15:$S$50,2,FALSE)),"","DUPLICITA "),"")</f>
        <v/>
      </c>
      <c r="AB14" s="1" t="str">
        <f t="shared" si="7"/>
        <v/>
      </c>
      <c r="AC14" s="1" t="str">
        <f t="shared" si="8"/>
        <v/>
      </c>
      <c r="AD14" s="1" t="str">
        <f t="shared" si="9"/>
        <v/>
      </c>
      <c r="AE14" s="1" t="str">
        <f t="shared" si="10"/>
        <v/>
      </c>
      <c r="AF14" s="1" t="str">
        <f t="shared" si="11"/>
        <v/>
      </c>
      <c r="AG14" s="1" t="str">
        <f t="shared" si="12"/>
        <v/>
      </c>
      <c r="AH14" s="1" t="str">
        <f t="shared" si="13"/>
        <v/>
      </c>
      <c r="AI14" s="1" t="str">
        <f t="shared" si="2"/>
        <v/>
      </c>
      <c r="AJ14" s="1" t="str">
        <f t="shared" si="14"/>
        <v/>
      </c>
      <c r="AK14" s="4" t="str">
        <f>IF((List1!I22)&lt;&gt;"",(List1!I22),"")</f>
        <v/>
      </c>
      <c r="AL14" s="4">
        <f t="shared" si="15"/>
        <v>0</v>
      </c>
      <c r="AM14" s="4" t="str">
        <f>IF((List1!J22)&lt;&gt;"",(List1!J22),"")</f>
        <v/>
      </c>
      <c r="AN14" s="4" t="str">
        <f t="shared" si="16"/>
        <v/>
      </c>
      <c r="AO14" s="4" t="str">
        <f t="shared" si="17"/>
        <v/>
      </c>
      <c r="AP14" t="str">
        <f t="shared" si="3"/>
        <v/>
      </c>
      <c r="AQ14" t="str">
        <f t="shared" si="18"/>
        <v/>
      </c>
      <c r="AR14" t="str">
        <f t="shared" si="19"/>
        <v/>
      </c>
    </row>
    <row r="15" spans="1:46" x14ac:dyDescent="0.25">
      <c r="A15" t="s">
        <v>83</v>
      </c>
      <c r="B15" t="s">
        <v>84</v>
      </c>
      <c r="C15">
        <v>4</v>
      </c>
      <c r="D15" t="s">
        <v>53</v>
      </c>
      <c r="L15" t="str">
        <f t="shared" si="4"/>
        <v>List2!R4</v>
      </c>
      <c r="M15">
        <v>12</v>
      </c>
      <c r="O15" s="3"/>
      <c r="S15" s="1" t="str">
        <f>T(List1!B23)</f>
        <v/>
      </c>
      <c r="T15" s="1" t="str">
        <f t="shared" ref="T15:Y15" si="29">IF(S15&lt;&gt;"",T(VLOOKUP($S15,$A$4:$J$570,T$1,FALSE)),"")</f>
        <v/>
      </c>
      <c r="U15" s="1" t="str">
        <f t="shared" si="29"/>
        <v/>
      </c>
      <c r="V15" s="1" t="str">
        <f t="shared" si="29"/>
        <v/>
      </c>
      <c r="W15" s="1" t="str">
        <f t="shared" si="29"/>
        <v/>
      </c>
      <c r="X15" s="1" t="str">
        <f t="shared" si="29"/>
        <v/>
      </c>
      <c r="Y15" s="1" t="str">
        <f t="shared" si="29"/>
        <v/>
      </c>
      <c r="Z15" s="1" t="str">
        <f t="shared" si="6"/>
        <v/>
      </c>
      <c r="AA15" s="1" t="str">
        <f>IF(S15&lt;&gt;"",IF(ISNA(VLOOKUP(S15,List2!S16:$S$50,2,FALSE)),"","DUPLICITA "),"")</f>
        <v/>
      </c>
      <c r="AB15" s="1" t="str">
        <f t="shared" si="7"/>
        <v/>
      </c>
      <c r="AC15" s="1" t="str">
        <f t="shared" si="8"/>
        <v/>
      </c>
      <c r="AD15" s="1" t="str">
        <f t="shared" si="9"/>
        <v/>
      </c>
      <c r="AE15" s="1" t="str">
        <f t="shared" si="10"/>
        <v/>
      </c>
      <c r="AF15" s="1" t="str">
        <f t="shared" si="11"/>
        <v/>
      </c>
      <c r="AG15" s="1" t="str">
        <f t="shared" si="12"/>
        <v/>
      </c>
      <c r="AH15" s="1" t="str">
        <f t="shared" si="13"/>
        <v/>
      </c>
      <c r="AI15" s="1" t="str">
        <f t="shared" si="2"/>
        <v/>
      </c>
      <c r="AJ15" s="1" t="str">
        <f t="shared" si="14"/>
        <v/>
      </c>
      <c r="AK15" s="4" t="str">
        <f>IF((List1!I23)&lt;&gt;"",(List1!I23),"")</f>
        <v/>
      </c>
      <c r="AL15" s="4">
        <f t="shared" si="15"/>
        <v>0</v>
      </c>
      <c r="AM15" s="4" t="str">
        <f>IF((List1!J23)&lt;&gt;"",(List1!J23),"")</f>
        <v/>
      </c>
      <c r="AN15" s="4" t="str">
        <f t="shared" si="16"/>
        <v/>
      </c>
      <c r="AO15" s="4" t="str">
        <f t="shared" si="17"/>
        <v/>
      </c>
      <c r="AP15" t="str">
        <f t="shared" si="3"/>
        <v/>
      </c>
      <c r="AQ15" t="str">
        <f t="shared" si="18"/>
        <v/>
      </c>
      <c r="AR15" t="str">
        <f t="shared" si="19"/>
        <v/>
      </c>
    </row>
    <row r="16" spans="1:46" x14ac:dyDescent="0.25">
      <c r="A16" t="s">
        <v>85</v>
      </c>
      <c r="B16" t="s">
        <v>86</v>
      </c>
      <c r="C16">
        <v>4</v>
      </c>
      <c r="D16" t="s">
        <v>53</v>
      </c>
      <c r="L16" t="str">
        <f t="shared" si="4"/>
        <v>List2!R4</v>
      </c>
      <c r="M16">
        <v>13</v>
      </c>
      <c r="O16" s="3"/>
      <c r="S16" s="1" t="str">
        <f>T(List1!B24)</f>
        <v/>
      </c>
      <c r="T16" s="1" t="str">
        <f t="shared" ref="T16:Y16" si="30">IF(S16&lt;&gt;"",T(VLOOKUP($S16,$A$4:$J$570,T$1,FALSE)),"")</f>
        <v/>
      </c>
      <c r="U16" s="1" t="str">
        <f t="shared" si="30"/>
        <v/>
      </c>
      <c r="V16" s="1" t="str">
        <f t="shared" si="30"/>
        <v/>
      </c>
      <c r="W16" s="1" t="str">
        <f t="shared" si="30"/>
        <v/>
      </c>
      <c r="X16" s="1" t="str">
        <f t="shared" si="30"/>
        <v/>
      </c>
      <c r="Y16" s="1" t="str">
        <f t="shared" si="30"/>
        <v/>
      </c>
      <c r="Z16" s="1" t="str">
        <f t="shared" si="6"/>
        <v/>
      </c>
      <c r="AA16" s="1" t="str">
        <f>IF(S16&lt;&gt;"",IF(ISNA(VLOOKUP(S16,List2!S17:$S$50,2,FALSE)),"","DUPLICITA "),"")</f>
        <v/>
      </c>
      <c r="AB16" s="1" t="str">
        <f t="shared" si="7"/>
        <v/>
      </c>
      <c r="AC16" s="1" t="str">
        <f t="shared" si="8"/>
        <v/>
      </c>
      <c r="AD16" s="1" t="str">
        <f t="shared" si="9"/>
        <v/>
      </c>
      <c r="AE16" s="1" t="str">
        <f t="shared" si="10"/>
        <v/>
      </c>
      <c r="AF16" s="1" t="str">
        <f t="shared" si="11"/>
        <v/>
      </c>
      <c r="AG16" s="1" t="str">
        <f t="shared" si="12"/>
        <v/>
      </c>
      <c r="AH16" s="1" t="str">
        <f t="shared" si="13"/>
        <v/>
      </c>
      <c r="AI16" s="1" t="str">
        <f t="shared" si="2"/>
        <v/>
      </c>
      <c r="AJ16" s="1" t="str">
        <f t="shared" si="14"/>
        <v/>
      </c>
      <c r="AK16" s="4" t="str">
        <f>IF((List1!I24)&lt;&gt;"",(List1!I24),"")</f>
        <v/>
      </c>
      <c r="AL16" s="4">
        <f t="shared" si="15"/>
        <v>0</v>
      </c>
      <c r="AM16" s="4" t="str">
        <f>IF((List1!J24)&lt;&gt;"",(List1!J24),"")</f>
        <v/>
      </c>
      <c r="AN16" s="4" t="str">
        <f t="shared" si="16"/>
        <v/>
      </c>
      <c r="AO16" s="4" t="str">
        <f t="shared" si="17"/>
        <v/>
      </c>
      <c r="AP16" t="str">
        <f t="shared" si="3"/>
        <v/>
      </c>
      <c r="AQ16" t="str">
        <f t="shared" si="18"/>
        <v/>
      </c>
      <c r="AR16" t="str">
        <f t="shared" si="19"/>
        <v/>
      </c>
    </row>
    <row r="17" spans="1:44" x14ac:dyDescent="0.25">
      <c r="A17" t="s">
        <v>87</v>
      </c>
      <c r="B17" t="s">
        <v>88</v>
      </c>
      <c r="C17">
        <v>4</v>
      </c>
      <c r="D17" t="s">
        <v>53</v>
      </c>
      <c r="L17" t="str">
        <f t="shared" si="4"/>
        <v>List2!R4</v>
      </c>
      <c r="M17">
        <v>14</v>
      </c>
      <c r="O17" s="3"/>
      <c r="S17" s="1" t="str">
        <f>T(List1!B25)</f>
        <v/>
      </c>
      <c r="T17" s="1" t="str">
        <f t="shared" ref="T17:Y17" si="31">IF(S17&lt;&gt;"",T(VLOOKUP($S17,$A$4:$J$570,T$1,FALSE)),"")</f>
        <v/>
      </c>
      <c r="U17" s="1" t="str">
        <f t="shared" si="31"/>
        <v/>
      </c>
      <c r="V17" s="1" t="str">
        <f t="shared" si="31"/>
        <v/>
      </c>
      <c r="W17" s="1" t="str">
        <f t="shared" si="31"/>
        <v/>
      </c>
      <c r="X17" s="1" t="str">
        <f t="shared" si="31"/>
        <v/>
      </c>
      <c r="Y17" s="1" t="str">
        <f t="shared" si="31"/>
        <v/>
      </c>
      <c r="Z17" s="1" t="str">
        <f t="shared" si="6"/>
        <v/>
      </c>
      <c r="AA17" s="1" t="str">
        <f>IF(S17&lt;&gt;"",IF(ISNA(VLOOKUP(S17,List2!S18:$S$50,2,FALSE)),"","DUPLICITA "),"")</f>
        <v/>
      </c>
      <c r="AB17" s="1" t="str">
        <f t="shared" si="7"/>
        <v/>
      </c>
      <c r="AC17" s="1" t="str">
        <f t="shared" si="8"/>
        <v/>
      </c>
      <c r="AD17" s="1" t="str">
        <f t="shared" si="9"/>
        <v/>
      </c>
      <c r="AE17" s="1" t="str">
        <f t="shared" si="10"/>
        <v/>
      </c>
      <c r="AF17" s="1" t="str">
        <f t="shared" si="11"/>
        <v/>
      </c>
      <c r="AG17" s="1" t="str">
        <f t="shared" si="12"/>
        <v/>
      </c>
      <c r="AH17" s="1" t="str">
        <f t="shared" si="13"/>
        <v/>
      </c>
      <c r="AI17" s="1" t="str">
        <f t="shared" si="2"/>
        <v/>
      </c>
      <c r="AJ17" s="1" t="str">
        <f t="shared" si="14"/>
        <v/>
      </c>
      <c r="AK17" s="4" t="str">
        <f>IF((List1!I25)&lt;&gt;"",(List1!I25),"")</f>
        <v/>
      </c>
      <c r="AL17" s="4">
        <f t="shared" si="15"/>
        <v>0</v>
      </c>
      <c r="AM17" s="4" t="str">
        <f>IF((List1!J25)&lt;&gt;"",(List1!J25),"")</f>
        <v/>
      </c>
      <c r="AN17" s="4" t="str">
        <f t="shared" si="16"/>
        <v/>
      </c>
      <c r="AO17" s="4" t="str">
        <f t="shared" si="17"/>
        <v/>
      </c>
      <c r="AP17" t="str">
        <f t="shared" si="3"/>
        <v/>
      </c>
      <c r="AQ17" t="str">
        <f t="shared" si="18"/>
        <v/>
      </c>
      <c r="AR17" t="str">
        <f t="shared" si="19"/>
        <v/>
      </c>
    </row>
    <row r="18" spans="1:44" x14ac:dyDescent="0.25">
      <c r="A18" t="s">
        <v>89</v>
      </c>
      <c r="B18" t="s">
        <v>90</v>
      </c>
      <c r="C18">
        <v>4</v>
      </c>
      <c r="D18" t="s">
        <v>53</v>
      </c>
      <c r="L18" t="str">
        <f t="shared" si="4"/>
        <v>List2!R4</v>
      </c>
      <c r="M18">
        <v>15</v>
      </c>
      <c r="O18" s="3"/>
      <c r="S18" s="1" t="str">
        <f>T(List1!B26)</f>
        <v/>
      </c>
      <c r="T18" s="1" t="str">
        <f t="shared" ref="T18:Y18" si="32">IF(S18&lt;&gt;"",T(VLOOKUP($S18,$A$4:$J$570,T$1,FALSE)),"")</f>
        <v/>
      </c>
      <c r="U18" s="1" t="str">
        <f t="shared" si="32"/>
        <v/>
      </c>
      <c r="V18" s="1" t="str">
        <f t="shared" si="32"/>
        <v/>
      </c>
      <c r="W18" s="1" t="str">
        <f t="shared" si="32"/>
        <v/>
      </c>
      <c r="X18" s="1" t="str">
        <f t="shared" si="32"/>
        <v/>
      </c>
      <c r="Y18" s="1" t="str">
        <f t="shared" si="32"/>
        <v/>
      </c>
      <c r="Z18" s="1" t="str">
        <f t="shared" si="6"/>
        <v/>
      </c>
      <c r="AA18" s="1" t="str">
        <f>IF(S18&lt;&gt;"",IF(ISNA(VLOOKUP(S18,List2!S19:$S$50,2,FALSE)),"","DUPLICITA "),"")</f>
        <v/>
      </c>
      <c r="AB18" s="1" t="str">
        <f t="shared" si="7"/>
        <v/>
      </c>
      <c r="AC18" s="1" t="str">
        <f t="shared" si="8"/>
        <v/>
      </c>
      <c r="AD18" s="1" t="str">
        <f t="shared" si="9"/>
        <v/>
      </c>
      <c r="AE18" s="1" t="str">
        <f t="shared" si="10"/>
        <v/>
      </c>
      <c r="AF18" s="1" t="str">
        <f t="shared" si="11"/>
        <v/>
      </c>
      <c r="AG18" s="1" t="str">
        <f t="shared" si="12"/>
        <v/>
      </c>
      <c r="AH18" s="1" t="str">
        <f t="shared" si="13"/>
        <v/>
      </c>
      <c r="AI18" s="1" t="str">
        <f t="shared" si="2"/>
        <v/>
      </c>
      <c r="AJ18" s="1" t="str">
        <f t="shared" si="14"/>
        <v/>
      </c>
      <c r="AK18" s="4" t="str">
        <f>IF((List1!I26)&lt;&gt;"",(List1!I26),"")</f>
        <v/>
      </c>
      <c r="AL18" s="4">
        <f t="shared" si="15"/>
        <v>0</v>
      </c>
      <c r="AM18" s="4" t="str">
        <f>IF((List1!J26)&lt;&gt;"",(List1!J26),"")</f>
        <v/>
      </c>
      <c r="AN18" s="4" t="str">
        <f t="shared" si="16"/>
        <v/>
      </c>
      <c r="AO18" s="4" t="str">
        <f t="shared" si="17"/>
        <v/>
      </c>
      <c r="AP18" t="str">
        <f t="shared" si="3"/>
        <v/>
      </c>
      <c r="AQ18" t="str">
        <f t="shared" si="18"/>
        <v/>
      </c>
      <c r="AR18" t="str">
        <f t="shared" si="19"/>
        <v/>
      </c>
    </row>
    <row r="19" spans="1:44" x14ac:dyDescent="0.25">
      <c r="A19" t="s">
        <v>91</v>
      </c>
      <c r="B19" t="s">
        <v>92</v>
      </c>
      <c r="C19">
        <v>4</v>
      </c>
      <c r="D19" t="s">
        <v>53</v>
      </c>
      <c r="L19" t="str">
        <f t="shared" si="4"/>
        <v>List2!R4</v>
      </c>
      <c r="M19">
        <v>16</v>
      </c>
      <c r="O19" s="3"/>
      <c r="S19" s="1" t="str">
        <f>T(List1!B27)</f>
        <v/>
      </c>
      <c r="T19" s="1" t="str">
        <f t="shared" ref="T19:Y19" si="33">IF(S19&lt;&gt;"",T(VLOOKUP($S19,$A$4:$J$570,T$1,FALSE)),"")</f>
        <v/>
      </c>
      <c r="U19" s="1" t="str">
        <f t="shared" si="33"/>
        <v/>
      </c>
      <c r="V19" s="1" t="str">
        <f t="shared" si="33"/>
        <v/>
      </c>
      <c r="W19" s="1" t="str">
        <f t="shared" si="33"/>
        <v/>
      </c>
      <c r="X19" s="1" t="str">
        <f t="shared" si="33"/>
        <v/>
      </c>
      <c r="Y19" s="1" t="str">
        <f t="shared" si="33"/>
        <v/>
      </c>
      <c r="Z19" s="1" t="str">
        <f t="shared" si="6"/>
        <v/>
      </c>
      <c r="AA19" s="1" t="str">
        <f>IF(S19&lt;&gt;"",IF(ISNA(VLOOKUP(S19,List2!S20:$S$50,2,FALSE)),"","DUPLICITA "),"")</f>
        <v/>
      </c>
      <c r="AB19" s="1" t="str">
        <f t="shared" si="7"/>
        <v/>
      </c>
      <c r="AC19" s="1" t="str">
        <f t="shared" si="8"/>
        <v/>
      </c>
      <c r="AD19" s="1" t="str">
        <f t="shared" si="9"/>
        <v/>
      </c>
      <c r="AE19" s="1" t="str">
        <f t="shared" si="10"/>
        <v/>
      </c>
      <c r="AF19" s="1" t="str">
        <f t="shared" si="11"/>
        <v/>
      </c>
      <c r="AG19" s="1" t="str">
        <f t="shared" si="12"/>
        <v/>
      </c>
      <c r="AH19" s="1" t="str">
        <f t="shared" si="13"/>
        <v/>
      </c>
      <c r="AI19" s="1" t="str">
        <f t="shared" si="2"/>
        <v/>
      </c>
      <c r="AJ19" s="1" t="str">
        <f t="shared" si="14"/>
        <v/>
      </c>
      <c r="AK19" s="4" t="str">
        <f>IF((List1!I27)&lt;&gt;"",(List1!I27),"")</f>
        <v/>
      </c>
      <c r="AL19" s="4">
        <f t="shared" si="15"/>
        <v>0</v>
      </c>
      <c r="AM19" s="4" t="str">
        <f>IF((List1!J27)&lt;&gt;"",(List1!J27),"")</f>
        <v/>
      </c>
      <c r="AN19" s="4" t="str">
        <f t="shared" si="16"/>
        <v/>
      </c>
      <c r="AO19" s="4" t="str">
        <f t="shared" si="17"/>
        <v/>
      </c>
      <c r="AP19" t="str">
        <f t="shared" si="3"/>
        <v/>
      </c>
      <c r="AQ19" t="str">
        <f t="shared" si="18"/>
        <v/>
      </c>
      <c r="AR19" t="str">
        <f t="shared" si="19"/>
        <v/>
      </c>
    </row>
    <row r="20" spans="1:44" x14ac:dyDescent="0.25">
      <c r="A20" t="s">
        <v>93</v>
      </c>
      <c r="B20" t="s">
        <v>94</v>
      </c>
      <c r="C20">
        <v>4</v>
      </c>
      <c r="D20" t="s">
        <v>53</v>
      </c>
      <c r="L20" t="str">
        <f t="shared" si="4"/>
        <v>List2!R4</v>
      </c>
      <c r="M20">
        <v>17</v>
      </c>
      <c r="O20" s="3"/>
      <c r="S20" s="1" t="str">
        <f>T(List1!B28)</f>
        <v/>
      </c>
      <c r="T20" s="1" t="str">
        <f t="shared" ref="T20:Y20" si="34">IF(S20&lt;&gt;"",T(VLOOKUP($S20,$A$4:$J$570,T$1,FALSE)),"")</f>
        <v/>
      </c>
      <c r="U20" s="1" t="str">
        <f t="shared" si="34"/>
        <v/>
      </c>
      <c r="V20" s="1" t="str">
        <f t="shared" si="34"/>
        <v/>
      </c>
      <c r="W20" s="1" t="str">
        <f t="shared" si="34"/>
        <v/>
      </c>
      <c r="X20" s="1" t="str">
        <f t="shared" si="34"/>
        <v/>
      </c>
      <c r="Y20" s="1" t="str">
        <f t="shared" si="34"/>
        <v/>
      </c>
      <c r="Z20" s="1" t="str">
        <f t="shared" si="6"/>
        <v/>
      </c>
      <c r="AA20" s="1" t="str">
        <f>IF(S20&lt;&gt;"",IF(ISNA(VLOOKUP(S20,List2!S21:$S$50,2,FALSE)),"","DUPLICITA "),"")</f>
        <v/>
      </c>
      <c r="AB20" s="1" t="str">
        <f t="shared" si="7"/>
        <v/>
      </c>
      <c r="AC20" s="1" t="str">
        <f t="shared" si="8"/>
        <v/>
      </c>
      <c r="AD20" s="1" t="str">
        <f t="shared" si="9"/>
        <v/>
      </c>
      <c r="AE20" s="1" t="str">
        <f t="shared" si="10"/>
        <v/>
      </c>
      <c r="AF20" s="1" t="str">
        <f t="shared" si="11"/>
        <v/>
      </c>
      <c r="AG20" s="1" t="str">
        <f t="shared" si="12"/>
        <v/>
      </c>
      <c r="AH20" s="1" t="str">
        <f t="shared" si="13"/>
        <v/>
      </c>
      <c r="AI20" s="1" t="str">
        <f t="shared" si="2"/>
        <v/>
      </c>
      <c r="AJ20" s="1" t="str">
        <f t="shared" si="14"/>
        <v/>
      </c>
      <c r="AK20" s="4" t="str">
        <f>IF((List1!I28)&lt;&gt;"",(List1!I28),"")</f>
        <v/>
      </c>
      <c r="AL20" s="4">
        <f t="shared" si="15"/>
        <v>0</v>
      </c>
      <c r="AM20" s="4" t="str">
        <f>IF((List1!J28)&lt;&gt;"",(List1!J28),"")</f>
        <v/>
      </c>
      <c r="AN20" s="4" t="str">
        <f t="shared" si="16"/>
        <v/>
      </c>
      <c r="AO20" s="4" t="str">
        <f t="shared" si="17"/>
        <v/>
      </c>
      <c r="AP20" t="str">
        <f t="shared" si="3"/>
        <v/>
      </c>
      <c r="AQ20" t="str">
        <f t="shared" si="18"/>
        <v/>
      </c>
      <c r="AR20" t="str">
        <f t="shared" si="19"/>
        <v/>
      </c>
    </row>
    <row r="21" spans="1:44" x14ac:dyDescent="0.25">
      <c r="A21" t="s">
        <v>95</v>
      </c>
      <c r="B21" t="s">
        <v>96</v>
      </c>
      <c r="C21">
        <v>4</v>
      </c>
      <c r="D21" t="s">
        <v>53</v>
      </c>
      <c r="L21" t="str">
        <f t="shared" si="4"/>
        <v>List2!R4</v>
      </c>
      <c r="M21">
        <v>18</v>
      </c>
      <c r="O21" s="21"/>
      <c r="S21" s="1" t="str">
        <f>T(List1!B29)</f>
        <v/>
      </c>
      <c r="T21" s="1" t="str">
        <f t="shared" ref="T21:Y21" si="35">IF(S21&lt;&gt;"",T(VLOOKUP($S21,$A$4:$J$570,T$1,FALSE)),"")</f>
        <v/>
      </c>
      <c r="U21" s="1" t="str">
        <f t="shared" si="35"/>
        <v/>
      </c>
      <c r="V21" s="1" t="str">
        <f t="shared" si="35"/>
        <v/>
      </c>
      <c r="W21" s="1" t="str">
        <f t="shared" si="35"/>
        <v/>
      </c>
      <c r="X21" s="1" t="str">
        <f t="shared" si="35"/>
        <v/>
      </c>
      <c r="Y21" s="1" t="str">
        <f t="shared" si="35"/>
        <v/>
      </c>
      <c r="Z21" s="1" t="str">
        <f t="shared" si="6"/>
        <v/>
      </c>
      <c r="AA21" s="1" t="str">
        <f>IF(S21&lt;&gt;"",IF(ISNA(VLOOKUP(S21,List2!S22:$S$50,2,FALSE)),"","DUPLICITA "),"")</f>
        <v/>
      </c>
      <c r="AB21" s="1" t="str">
        <f t="shared" si="7"/>
        <v/>
      </c>
      <c r="AC21" s="1" t="str">
        <f t="shared" si="8"/>
        <v/>
      </c>
      <c r="AD21" s="1" t="str">
        <f t="shared" si="9"/>
        <v/>
      </c>
      <c r="AE21" s="1" t="str">
        <f t="shared" si="10"/>
        <v/>
      </c>
      <c r="AF21" s="1" t="str">
        <f t="shared" si="11"/>
        <v/>
      </c>
      <c r="AG21" s="1" t="str">
        <f t="shared" si="12"/>
        <v/>
      </c>
      <c r="AH21" s="1" t="str">
        <f t="shared" si="13"/>
        <v/>
      </c>
      <c r="AI21" s="1" t="str">
        <f t="shared" si="2"/>
        <v/>
      </c>
      <c r="AJ21" s="1" t="str">
        <f t="shared" si="14"/>
        <v/>
      </c>
      <c r="AK21" s="4" t="str">
        <f>IF((List1!I29)&lt;&gt;"",(List1!I29),"")</f>
        <v/>
      </c>
      <c r="AL21" s="4">
        <f t="shared" si="15"/>
        <v>0</v>
      </c>
      <c r="AM21" s="4" t="str">
        <f>IF((List1!J29)&lt;&gt;"",(List1!J29),"")</f>
        <v/>
      </c>
      <c r="AN21" s="4" t="str">
        <f t="shared" si="16"/>
        <v/>
      </c>
      <c r="AO21" s="4" t="str">
        <f t="shared" si="17"/>
        <v/>
      </c>
      <c r="AP21" t="str">
        <f t="shared" si="3"/>
        <v/>
      </c>
      <c r="AQ21" t="str">
        <f t="shared" si="18"/>
        <v/>
      </c>
      <c r="AR21" t="str">
        <f t="shared" si="19"/>
        <v/>
      </c>
    </row>
    <row r="22" spans="1:44" x14ac:dyDescent="0.25">
      <c r="A22" t="s">
        <v>97</v>
      </c>
      <c r="B22" t="s">
        <v>98</v>
      </c>
      <c r="C22">
        <v>4</v>
      </c>
      <c r="D22" t="s">
        <v>53</v>
      </c>
      <c r="L22" t="str">
        <f t="shared" si="4"/>
        <v>List2!R4</v>
      </c>
      <c r="M22">
        <v>19</v>
      </c>
      <c r="O22" s="21"/>
      <c r="S22" s="1" t="str">
        <f>T(List1!B30)</f>
        <v/>
      </c>
      <c r="T22" s="1" t="str">
        <f t="shared" ref="T22:Y22" si="36">IF(S22&lt;&gt;"",T(VLOOKUP($S22,$A$4:$J$570,T$1,FALSE)),"")</f>
        <v/>
      </c>
      <c r="U22" s="1" t="str">
        <f t="shared" si="36"/>
        <v/>
      </c>
      <c r="V22" s="1" t="str">
        <f t="shared" si="36"/>
        <v/>
      </c>
      <c r="W22" s="1" t="str">
        <f t="shared" si="36"/>
        <v/>
      </c>
      <c r="X22" s="1" t="str">
        <f t="shared" si="36"/>
        <v/>
      </c>
      <c r="Y22" s="1" t="str">
        <f t="shared" si="36"/>
        <v/>
      </c>
      <c r="Z22" s="1" t="str">
        <f t="shared" si="6"/>
        <v/>
      </c>
      <c r="AA22" s="1" t="str">
        <f>IF(S22&lt;&gt;"",IF(ISNA(VLOOKUP(S22,List2!S23:$S$50,2,FALSE)),"","DUPLICITA "),"")</f>
        <v/>
      </c>
      <c r="AB22" s="1" t="str">
        <f t="shared" si="7"/>
        <v/>
      </c>
      <c r="AC22" s="1" t="str">
        <f t="shared" si="8"/>
        <v/>
      </c>
      <c r="AD22" s="1" t="str">
        <f t="shared" si="9"/>
        <v/>
      </c>
      <c r="AE22" s="1" t="str">
        <f t="shared" si="10"/>
        <v/>
      </c>
      <c r="AF22" s="1" t="str">
        <f t="shared" si="11"/>
        <v/>
      </c>
      <c r="AG22" s="1" t="str">
        <f t="shared" si="12"/>
        <v/>
      </c>
      <c r="AH22" s="1" t="str">
        <f t="shared" si="13"/>
        <v/>
      </c>
      <c r="AI22" s="1" t="str">
        <f t="shared" si="2"/>
        <v/>
      </c>
      <c r="AJ22" s="1" t="str">
        <f t="shared" si="14"/>
        <v/>
      </c>
      <c r="AK22" s="4" t="str">
        <f>IF((List1!I30)&lt;&gt;"",(List1!I30),"")</f>
        <v/>
      </c>
      <c r="AL22" s="4">
        <f t="shared" si="15"/>
        <v>0</v>
      </c>
      <c r="AM22" s="4" t="str">
        <f>IF((List1!J30)&lt;&gt;"",(List1!J30),"")</f>
        <v/>
      </c>
      <c r="AN22" s="4" t="str">
        <f t="shared" si="16"/>
        <v/>
      </c>
      <c r="AO22" s="4" t="str">
        <f t="shared" si="17"/>
        <v/>
      </c>
      <c r="AP22" t="str">
        <f t="shared" si="3"/>
        <v/>
      </c>
      <c r="AQ22" t="str">
        <f t="shared" si="18"/>
        <v/>
      </c>
      <c r="AR22" t="str">
        <f t="shared" si="19"/>
        <v/>
      </c>
    </row>
    <row r="23" spans="1:44" x14ac:dyDescent="0.25">
      <c r="A23" t="s">
        <v>99</v>
      </c>
      <c r="B23" t="s">
        <v>100</v>
      </c>
      <c r="C23">
        <v>4</v>
      </c>
      <c r="D23" t="s">
        <v>53</v>
      </c>
      <c r="L23" t="str">
        <f t="shared" si="4"/>
        <v>List2!R4</v>
      </c>
      <c r="M23">
        <v>20</v>
      </c>
      <c r="O23" s="21"/>
      <c r="S23" s="1" t="str">
        <f>T(List1!B31)</f>
        <v/>
      </c>
      <c r="T23" s="1" t="str">
        <f t="shared" ref="T23:Y23" si="37">IF(S23&lt;&gt;"",T(VLOOKUP($S23,$A$4:$J$570,T$1,FALSE)),"")</f>
        <v/>
      </c>
      <c r="U23" s="1" t="str">
        <f t="shared" si="37"/>
        <v/>
      </c>
      <c r="V23" s="1" t="str">
        <f t="shared" si="37"/>
        <v/>
      </c>
      <c r="W23" s="1" t="str">
        <f t="shared" si="37"/>
        <v/>
      </c>
      <c r="X23" s="1" t="str">
        <f t="shared" si="37"/>
        <v/>
      </c>
      <c r="Y23" s="1" t="str">
        <f t="shared" si="37"/>
        <v/>
      </c>
      <c r="Z23" s="1" t="str">
        <f t="shared" si="6"/>
        <v/>
      </c>
      <c r="AA23" s="1" t="str">
        <f>IF(S23&lt;&gt;"",IF(ISNA(VLOOKUP(S23,List2!S24:$S$50,2,FALSE)),"","DUPLICITA "),"")</f>
        <v/>
      </c>
      <c r="AB23" s="1" t="str">
        <f t="shared" si="7"/>
        <v/>
      </c>
      <c r="AC23" s="1" t="str">
        <f t="shared" si="8"/>
        <v/>
      </c>
      <c r="AD23" s="1" t="str">
        <f t="shared" si="9"/>
        <v/>
      </c>
      <c r="AE23" s="1" t="str">
        <f t="shared" si="10"/>
        <v/>
      </c>
      <c r="AF23" s="1" t="str">
        <f t="shared" si="11"/>
        <v/>
      </c>
      <c r="AG23" s="1" t="str">
        <f t="shared" si="12"/>
        <v/>
      </c>
      <c r="AH23" s="1" t="str">
        <f t="shared" si="13"/>
        <v/>
      </c>
      <c r="AI23" s="1" t="str">
        <f t="shared" si="2"/>
        <v/>
      </c>
      <c r="AJ23" s="1" t="str">
        <f t="shared" si="14"/>
        <v/>
      </c>
      <c r="AK23" s="4" t="str">
        <f>IF((List1!I31)&lt;&gt;"",(List1!I31),"")</f>
        <v/>
      </c>
      <c r="AL23" s="4">
        <f t="shared" si="15"/>
        <v>0</v>
      </c>
      <c r="AM23" s="4" t="str">
        <f>IF((List1!J31)&lt;&gt;"",(List1!J31),"")</f>
        <v/>
      </c>
      <c r="AN23" s="4" t="str">
        <f t="shared" si="16"/>
        <v/>
      </c>
      <c r="AO23" s="4" t="str">
        <f t="shared" si="17"/>
        <v/>
      </c>
      <c r="AP23" t="str">
        <f t="shared" si="3"/>
        <v/>
      </c>
      <c r="AQ23" t="str">
        <f t="shared" si="18"/>
        <v/>
      </c>
      <c r="AR23" t="str">
        <f t="shared" si="19"/>
        <v/>
      </c>
    </row>
    <row r="24" spans="1:44" x14ac:dyDescent="0.25">
      <c r="A24" t="s">
        <v>101</v>
      </c>
      <c r="B24" t="s">
        <v>102</v>
      </c>
      <c r="C24">
        <v>4</v>
      </c>
      <c r="D24" t="s">
        <v>53</v>
      </c>
      <c r="L24" t="str">
        <f t="shared" si="4"/>
        <v>List2!R4</v>
      </c>
      <c r="M24">
        <v>21</v>
      </c>
      <c r="O24" s="21"/>
      <c r="S24" s="1" t="str">
        <f>T(List1!B32)</f>
        <v/>
      </c>
      <c r="T24" s="1" t="str">
        <f t="shared" ref="T24:Y24" si="38">IF(S24&lt;&gt;"",T(VLOOKUP($S24,$A$4:$J$570,T$1,FALSE)),"")</f>
        <v/>
      </c>
      <c r="U24" s="1" t="str">
        <f t="shared" si="38"/>
        <v/>
      </c>
      <c r="V24" s="1" t="str">
        <f t="shared" si="38"/>
        <v/>
      </c>
      <c r="W24" s="1" t="str">
        <f t="shared" si="38"/>
        <v/>
      </c>
      <c r="X24" s="1" t="str">
        <f t="shared" si="38"/>
        <v/>
      </c>
      <c r="Y24" s="1" t="str">
        <f t="shared" si="38"/>
        <v/>
      </c>
      <c r="Z24" s="1" t="str">
        <f t="shared" si="6"/>
        <v/>
      </c>
      <c r="AA24" s="1" t="str">
        <f>IF(S24&lt;&gt;"",IF(ISNA(VLOOKUP(S24,List2!S25:$S$50,2,FALSE)),"","DUPLICITA "),"")</f>
        <v/>
      </c>
      <c r="AB24" s="1" t="str">
        <f t="shared" si="7"/>
        <v/>
      </c>
      <c r="AC24" s="1" t="str">
        <f t="shared" si="8"/>
        <v/>
      </c>
      <c r="AD24" s="1" t="str">
        <f t="shared" si="9"/>
        <v/>
      </c>
      <c r="AE24" s="1" t="str">
        <f t="shared" si="10"/>
        <v/>
      </c>
      <c r="AF24" s="1" t="str">
        <f t="shared" si="11"/>
        <v/>
      </c>
      <c r="AG24" s="1" t="str">
        <f t="shared" si="12"/>
        <v/>
      </c>
      <c r="AH24" s="1" t="str">
        <f t="shared" si="13"/>
        <v/>
      </c>
      <c r="AI24" s="1" t="str">
        <f t="shared" si="2"/>
        <v/>
      </c>
      <c r="AJ24" s="1" t="str">
        <f t="shared" si="14"/>
        <v/>
      </c>
      <c r="AK24" s="4" t="str">
        <f>IF((List1!I32)&lt;&gt;"",(List1!I32),"")</f>
        <v/>
      </c>
      <c r="AL24" s="4">
        <f t="shared" si="15"/>
        <v>0</v>
      </c>
      <c r="AM24" s="4" t="str">
        <f>IF((List1!J32)&lt;&gt;"",(List1!J32),"")</f>
        <v/>
      </c>
      <c r="AN24" s="4" t="str">
        <f t="shared" si="16"/>
        <v/>
      </c>
      <c r="AO24" s="4" t="str">
        <f t="shared" si="17"/>
        <v/>
      </c>
      <c r="AP24" t="str">
        <f t="shared" si="3"/>
        <v/>
      </c>
      <c r="AQ24" t="str">
        <f t="shared" si="18"/>
        <v/>
      </c>
      <c r="AR24" t="str">
        <f t="shared" si="19"/>
        <v/>
      </c>
    </row>
    <row r="25" spans="1:44" x14ac:dyDescent="0.25">
      <c r="A25" t="s">
        <v>103</v>
      </c>
      <c r="B25" t="s">
        <v>104</v>
      </c>
      <c r="C25">
        <v>4</v>
      </c>
      <c r="D25" t="s">
        <v>53</v>
      </c>
      <c r="L25" t="str">
        <f t="shared" si="4"/>
        <v>List2!R4</v>
      </c>
      <c r="M25">
        <v>22</v>
      </c>
      <c r="O25" s="21"/>
      <c r="S25" s="1" t="str">
        <f>T(List1!B33)</f>
        <v/>
      </c>
      <c r="T25" s="1" t="str">
        <f t="shared" ref="T25:Y25" si="39">IF(S25&lt;&gt;"",T(VLOOKUP($S25,$A$4:$J$570,T$1,FALSE)),"")</f>
        <v/>
      </c>
      <c r="U25" s="1" t="str">
        <f t="shared" si="39"/>
        <v/>
      </c>
      <c r="V25" s="1" t="str">
        <f t="shared" si="39"/>
        <v/>
      </c>
      <c r="W25" s="1" t="str">
        <f t="shared" si="39"/>
        <v/>
      </c>
      <c r="X25" s="1" t="str">
        <f t="shared" si="39"/>
        <v/>
      </c>
      <c r="Y25" s="1" t="str">
        <f t="shared" si="39"/>
        <v/>
      </c>
      <c r="Z25" s="1" t="str">
        <f t="shared" si="6"/>
        <v/>
      </c>
      <c r="AA25" s="1" t="str">
        <f>IF(S25&lt;&gt;"",IF(ISNA(VLOOKUP(S25,List2!S26:$S$50,2,FALSE)),"","DUPLICITA "),"")</f>
        <v/>
      </c>
      <c r="AB25" s="1" t="str">
        <f t="shared" si="7"/>
        <v/>
      </c>
      <c r="AC25" s="1" t="str">
        <f t="shared" si="8"/>
        <v/>
      </c>
      <c r="AD25" s="1" t="str">
        <f t="shared" si="9"/>
        <v/>
      </c>
      <c r="AE25" s="1" t="str">
        <f t="shared" si="10"/>
        <v/>
      </c>
      <c r="AF25" s="1" t="str">
        <f t="shared" si="11"/>
        <v/>
      </c>
      <c r="AG25" s="1" t="str">
        <f t="shared" si="12"/>
        <v/>
      </c>
      <c r="AH25" s="1" t="str">
        <f t="shared" si="13"/>
        <v/>
      </c>
      <c r="AI25" s="1" t="str">
        <f t="shared" si="2"/>
        <v/>
      </c>
      <c r="AJ25" s="1" t="str">
        <f t="shared" si="14"/>
        <v/>
      </c>
      <c r="AK25" s="4" t="str">
        <f>IF((List1!I33)&lt;&gt;"",(List1!I33),"")</f>
        <v/>
      </c>
      <c r="AL25" s="4">
        <f t="shared" si="15"/>
        <v>0</v>
      </c>
      <c r="AM25" s="4" t="str">
        <f>IF((List1!J33)&lt;&gt;"",(List1!J33),"")</f>
        <v/>
      </c>
      <c r="AN25" s="4" t="str">
        <f t="shared" si="16"/>
        <v/>
      </c>
      <c r="AO25" s="4" t="str">
        <f t="shared" si="17"/>
        <v/>
      </c>
      <c r="AP25" t="str">
        <f t="shared" si="3"/>
        <v/>
      </c>
      <c r="AQ25" t="str">
        <f t="shared" si="18"/>
        <v/>
      </c>
      <c r="AR25" t="str">
        <f t="shared" si="19"/>
        <v/>
      </c>
    </row>
    <row r="26" spans="1:44" x14ac:dyDescent="0.25">
      <c r="A26" t="s">
        <v>105</v>
      </c>
      <c r="B26" t="s">
        <v>106</v>
      </c>
      <c r="C26">
        <v>4</v>
      </c>
      <c r="D26" t="s">
        <v>53</v>
      </c>
      <c r="L26" t="str">
        <f t="shared" si="4"/>
        <v>List2!R4</v>
      </c>
      <c r="M26">
        <v>23</v>
      </c>
      <c r="O26" s="21"/>
      <c r="S26" s="1" t="str">
        <f>T(List1!B34)</f>
        <v/>
      </c>
      <c r="T26" s="1" t="str">
        <f t="shared" ref="T26:Y26" si="40">IF(S26&lt;&gt;"",T(VLOOKUP($S26,$A$4:$J$570,T$1,FALSE)),"")</f>
        <v/>
      </c>
      <c r="U26" s="1" t="str">
        <f t="shared" si="40"/>
        <v/>
      </c>
      <c r="V26" s="1" t="str">
        <f t="shared" si="40"/>
        <v/>
      </c>
      <c r="W26" s="1" t="str">
        <f t="shared" si="40"/>
        <v/>
      </c>
      <c r="X26" s="1" t="str">
        <f t="shared" si="40"/>
        <v/>
      </c>
      <c r="Y26" s="1" t="str">
        <f t="shared" si="40"/>
        <v/>
      </c>
      <c r="Z26" s="1" t="str">
        <f t="shared" si="6"/>
        <v/>
      </c>
      <c r="AA26" s="1" t="str">
        <f>IF(S26&lt;&gt;"",IF(ISNA(VLOOKUP(S26,List2!S27:$S$50,2,FALSE)),"","DUPLICITA "),"")</f>
        <v/>
      </c>
      <c r="AB26" s="1" t="str">
        <f t="shared" si="7"/>
        <v/>
      </c>
      <c r="AC26" s="1" t="str">
        <f t="shared" si="8"/>
        <v/>
      </c>
      <c r="AD26" s="1" t="str">
        <f t="shared" si="9"/>
        <v/>
      </c>
      <c r="AE26" s="1" t="str">
        <f t="shared" si="10"/>
        <v/>
      </c>
      <c r="AF26" s="1" t="str">
        <f t="shared" si="11"/>
        <v/>
      </c>
      <c r="AG26" s="1" t="str">
        <f t="shared" si="12"/>
        <v/>
      </c>
      <c r="AH26" s="1" t="str">
        <f t="shared" si="13"/>
        <v/>
      </c>
      <c r="AI26" s="1" t="str">
        <f t="shared" si="2"/>
        <v/>
      </c>
      <c r="AJ26" s="1" t="str">
        <f t="shared" si="14"/>
        <v/>
      </c>
      <c r="AK26" s="4" t="str">
        <f>IF((List1!I34)&lt;&gt;"",(List1!I34),"")</f>
        <v/>
      </c>
      <c r="AL26" s="4">
        <f t="shared" si="15"/>
        <v>0</v>
      </c>
      <c r="AM26" s="4" t="str">
        <f>IF((List1!J34)&lt;&gt;"",(List1!J34),"")</f>
        <v/>
      </c>
      <c r="AN26" s="4" t="str">
        <f t="shared" si="16"/>
        <v/>
      </c>
      <c r="AO26" s="4" t="str">
        <f t="shared" si="17"/>
        <v/>
      </c>
      <c r="AP26" t="str">
        <f t="shared" si="3"/>
        <v/>
      </c>
      <c r="AQ26" t="str">
        <f t="shared" si="18"/>
        <v/>
      </c>
      <c r="AR26" t="str">
        <f t="shared" si="19"/>
        <v/>
      </c>
    </row>
    <row r="27" spans="1:44" x14ac:dyDescent="0.25">
      <c r="A27" t="s">
        <v>107</v>
      </c>
      <c r="B27" t="s">
        <v>108</v>
      </c>
      <c r="C27">
        <v>4</v>
      </c>
      <c r="D27" t="s">
        <v>10</v>
      </c>
      <c r="L27" t="str">
        <f t="shared" si="4"/>
        <v>List2!R6:R8</v>
      </c>
      <c r="M27">
        <v>24</v>
      </c>
      <c r="O27" s="21"/>
      <c r="S27" s="1" t="str">
        <f>T(List1!B35)</f>
        <v/>
      </c>
      <c r="T27" s="1" t="str">
        <f t="shared" ref="T27:Y27" si="41">IF(S27&lt;&gt;"",T(VLOOKUP($S27,$A$4:$J$570,T$1,FALSE)),"")</f>
        <v/>
      </c>
      <c r="U27" s="1" t="str">
        <f t="shared" si="41"/>
        <v/>
      </c>
      <c r="V27" s="1" t="str">
        <f t="shared" si="41"/>
        <v/>
      </c>
      <c r="W27" s="1" t="str">
        <f t="shared" si="41"/>
        <v/>
      </c>
      <c r="X27" s="1" t="str">
        <f t="shared" si="41"/>
        <v/>
      </c>
      <c r="Y27" s="1" t="str">
        <f t="shared" si="41"/>
        <v/>
      </c>
      <c r="Z27" s="1" t="str">
        <f t="shared" si="6"/>
        <v/>
      </c>
      <c r="AA27" s="1" t="str">
        <f>IF(S27&lt;&gt;"",IF(ISNA(VLOOKUP(S27,List2!S28:$S$50,2,FALSE)),"","DUPLICITA "),"")</f>
        <v/>
      </c>
      <c r="AB27" s="1" t="str">
        <f t="shared" si="7"/>
        <v/>
      </c>
      <c r="AC27" s="1" t="str">
        <f t="shared" si="8"/>
        <v/>
      </c>
      <c r="AD27" s="1" t="str">
        <f t="shared" si="9"/>
        <v/>
      </c>
      <c r="AE27" s="1" t="str">
        <f t="shared" si="10"/>
        <v/>
      </c>
      <c r="AF27" s="1" t="str">
        <f t="shared" si="11"/>
        <v/>
      </c>
      <c r="AG27" s="1" t="str">
        <f t="shared" si="12"/>
        <v/>
      </c>
      <c r="AH27" s="1" t="str">
        <f t="shared" si="13"/>
        <v/>
      </c>
      <c r="AI27" s="1" t="str">
        <f t="shared" si="2"/>
        <v/>
      </c>
      <c r="AJ27" s="1" t="str">
        <f t="shared" si="14"/>
        <v/>
      </c>
      <c r="AK27" s="4" t="str">
        <f>IF((List1!I35)&lt;&gt;"",(List1!I35),"")</f>
        <v/>
      </c>
      <c r="AL27" s="4">
        <f t="shared" si="15"/>
        <v>0</v>
      </c>
      <c r="AM27" s="4" t="str">
        <f>IF((List1!J35)&lt;&gt;"",(List1!J35),"")</f>
        <v/>
      </c>
      <c r="AN27" s="4" t="str">
        <f t="shared" si="16"/>
        <v/>
      </c>
      <c r="AO27" s="4" t="str">
        <f t="shared" si="17"/>
        <v/>
      </c>
      <c r="AP27" t="str">
        <f t="shared" si="3"/>
        <v/>
      </c>
      <c r="AQ27" t="str">
        <f t="shared" si="18"/>
        <v/>
      </c>
      <c r="AR27" t="str">
        <f t="shared" si="19"/>
        <v/>
      </c>
    </row>
    <row r="28" spans="1:44" x14ac:dyDescent="0.25">
      <c r="A28" t="s">
        <v>109</v>
      </c>
      <c r="B28" t="s">
        <v>110</v>
      </c>
      <c r="C28">
        <v>4</v>
      </c>
      <c r="D28" t="s">
        <v>53</v>
      </c>
      <c r="L28" t="str">
        <f t="shared" si="4"/>
        <v>List2!R4</v>
      </c>
      <c r="M28">
        <v>25</v>
      </c>
      <c r="O28" s="21"/>
      <c r="S28" s="1" t="str">
        <f>T(List1!B36)</f>
        <v/>
      </c>
      <c r="T28" s="1" t="str">
        <f t="shared" ref="T28:Y28" si="42">IF(S28&lt;&gt;"",T(VLOOKUP($S28,$A$4:$J$570,T$1,FALSE)),"")</f>
        <v/>
      </c>
      <c r="U28" s="1" t="str">
        <f t="shared" si="42"/>
        <v/>
      </c>
      <c r="V28" s="1" t="str">
        <f t="shared" si="42"/>
        <v/>
      </c>
      <c r="W28" s="1" t="str">
        <f t="shared" si="42"/>
        <v/>
      </c>
      <c r="X28" s="1" t="str">
        <f t="shared" si="42"/>
        <v/>
      </c>
      <c r="Y28" s="1" t="str">
        <f t="shared" si="42"/>
        <v/>
      </c>
      <c r="Z28" s="1" t="str">
        <f t="shared" si="6"/>
        <v/>
      </c>
      <c r="AA28" s="1" t="str">
        <f>IF(S28&lt;&gt;"",IF(ISNA(VLOOKUP(S28,List2!S29:$S$50,2,FALSE)),"","DUPLICITA "),"")</f>
        <v/>
      </c>
      <c r="AB28" s="1" t="str">
        <f t="shared" si="7"/>
        <v/>
      </c>
      <c r="AC28" s="1" t="str">
        <f t="shared" si="8"/>
        <v/>
      </c>
      <c r="AD28" s="1" t="str">
        <f t="shared" si="9"/>
        <v/>
      </c>
      <c r="AE28" s="1" t="str">
        <f t="shared" si="10"/>
        <v/>
      </c>
      <c r="AF28" s="1" t="str">
        <f t="shared" si="11"/>
        <v/>
      </c>
      <c r="AG28" s="1" t="str">
        <f t="shared" si="12"/>
        <v/>
      </c>
      <c r="AH28" s="1" t="str">
        <f t="shared" si="13"/>
        <v/>
      </c>
      <c r="AI28" s="1" t="str">
        <f t="shared" si="2"/>
        <v/>
      </c>
      <c r="AJ28" s="1" t="str">
        <f t="shared" si="14"/>
        <v/>
      </c>
      <c r="AK28" s="4" t="str">
        <f>IF((List1!I36)&lt;&gt;"",(List1!I36),"")</f>
        <v/>
      </c>
      <c r="AL28" s="4">
        <f t="shared" si="15"/>
        <v>0</v>
      </c>
      <c r="AM28" s="4" t="str">
        <f>IF((List1!J36)&lt;&gt;"",(List1!J36),"")</f>
        <v/>
      </c>
      <c r="AN28" s="4" t="str">
        <f t="shared" si="16"/>
        <v/>
      </c>
      <c r="AO28" s="4" t="str">
        <f t="shared" si="17"/>
        <v/>
      </c>
      <c r="AP28" t="str">
        <f t="shared" si="3"/>
        <v/>
      </c>
      <c r="AQ28" t="str">
        <f t="shared" si="18"/>
        <v/>
      </c>
      <c r="AR28" t="str">
        <f t="shared" si="19"/>
        <v/>
      </c>
    </row>
    <row r="29" spans="1:44" x14ac:dyDescent="0.25">
      <c r="A29" t="s">
        <v>111</v>
      </c>
      <c r="B29" t="s">
        <v>112</v>
      </c>
      <c r="C29">
        <v>4</v>
      </c>
      <c r="D29" t="s">
        <v>53</v>
      </c>
      <c r="L29" t="str">
        <f t="shared" si="4"/>
        <v>List2!R4</v>
      </c>
      <c r="M29">
        <v>26</v>
      </c>
      <c r="O29" s="21"/>
      <c r="S29" s="1" t="str">
        <f>T(List1!B37)</f>
        <v/>
      </c>
      <c r="T29" s="1" t="str">
        <f t="shared" ref="T29:Y29" si="43">IF(S29&lt;&gt;"",T(VLOOKUP($S29,$A$4:$J$570,T$1,FALSE)),"")</f>
        <v/>
      </c>
      <c r="U29" s="1" t="str">
        <f t="shared" si="43"/>
        <v/>
      </c>
      <c r="V29" s="1" t="str">
        <f t="shared" si="43"/>
        <v/>
      </c>
      <c r="W29" s="1" t="str">
        <f t="shared" si="43"/>
        <v/>
      </c>
      <c r="X29" s="1" t="str">
        <f t="shared" si="43"/>
        <v/>
      </c>
      <c r="Y29" s="1" t="str">
        <f t="shared" si="43"/>
        <v/>
      </c>
      <c r="Z29" s="1" t="str">
        <f t="shared" si="6"/>
        <v/>
      </c>
      <c r="AA29" s="1" t="str">
        <f>IF(S29&lt;&gt;"",IF(ISNA(VLOOKUP(S29,List2!S30:$S$50,2,FALSE)),"","DUPLICITA "),"")</f>
        <v/>
      </c>
      <c r="AB29" s="1" t="str">
        <f t="shared" si="7"/>
        <v/>
      </c>
      <c r="AC29" s="1" t="str">
        <f t="shared" si="8"/>
        <v/>
      </c>
      <c r="AD29" s="1" t="str">
        <f t="shared" si="9"/>
        <v/>
      </c>
      <c r="AE29" s="1" t="str">
        <f t="shared" si="10"/>
        <v/>
      </c>
      <c r="AF29" s="1" t="str">
        <f t="shared" si="11"/>
        <v/>
      </c>
      <c r="AG29" s="1" t="str">
        <f t="shared" si="12"/>
        <v/>
      </c>
      <c r="AH29" s="1" t="str">
        <f t="shared" si="13"/>
        <v/>
      </c>
      <c r="AI29" s="1" t="str">
        <f t="shared" si="2"/>
        <v/>
      </c>
      <c r="AJ29" s="1" t="str">
        <f t="shared" si="14"/>
        <v/>
      </c>
      <c r="AK29" s="4" t="str">
        <f>IF((List1!I37)&lt;&gt;"",(List1!I37),"")</f>
        <v/>
      </c>
      <c r="AL29" s="4">
        <f t="shared" si="15"/>
        <v>0</v>
      </c>
      <c r="AM29" s="4" t="str">
        <f>IF((List1!J37)&lt;&gt;"",(List1!J37),"")</f>
        <v/>
      </c>
      <c r="AN29" s="4" t="str">
        <f t="shared" si="16"/>
        <v/>
      </c>
      <c r="AO29" s="4" t="str">
        <f t="shared" si="17"/>
        <v/>
      </c>
      <c r="AP29" t="str">
        <f t="shared" si="3"/>
        <v/>
      </c>
      <c r="AQ29" t="str">
        <f t="shared" si="18"/>
        <v/>
      </c>
      <c r="AR29" t="str">
        <f t="shared" si="19"/>
        <v/>
      </c>
    </row>
    <row r="30" spans="1:44" x14ac:dyDescent="0.25">
      <c r="A30" t="s">
        <v>113</v>
      </c>
      <c r="B30" t="s">
        <v>114</v>
      </c>
      <c r="C30">
        <v>4</v>
      </c>
      <c r="D30" t="s">
        <v>10</v>
      </c>
      <c r="L30" t="str">
        <f t="shared" si="4"/>
        <v>List2!R6:R8</v>
      </c>
      <c r="M30">
        <v>27</v>
      </c>
      <c r="O30" s="21"/>
      <c r="S30" s="1" t="str">
        <f>T(List1!B38)</f>
        <v/>
      </c>
      <c r="T30" s="1" t="str">
        <f t="shared" ref="T30:Y30" si="44">IF(S30&lt;&gt;"",T(VLOOKUP($S30,$A$4:$J$570,T$1,FALSE)),"")</f>
        <v/>
      </c>
      <c r="U30" s="1" t="str">
        <f t="shared" si="44"/>
        <v/>
      </c>
      <c r="V30" s="1" t="str">
        <f t="shared" si="44"/>
        <v/>
      </c>
      <c r="W30" s="1" t="str">
        <f t="shared" si="44"/>
        <v/>
      </c>
      <c r="X30" s="1" t="str">
        <f t="shared" si="44"/>
        <v/>
      </c>
      <c r="Y30" s="1" t="str">
        <f t="shared" si="44"/>
        <v/>
      </c>
      <c r="Z30" s="1" t="str">
        <f t="shared" si="6"/>
        <v/>
      </c>
      <c r="AA30" s="1" t="str">
        <f>IF(S30&lt;&gt;"",IF(ISNA(VLOOKUP(S30,List2!S31:$S$50,2,FALSE)),"","DUPLICITA "),"")</f>
        <v/>
      </c>
      <c r="AB30" s="1" t="str">
        <f t="shared" si="7"/>
        <v/>
      </c>
      <c r="AC30" s="1" t="str">
        <f t="shared" si="8"/>
        <v/>
      </c>
      <c r="AD30" s="1" t="str">
        <f t="shared" si="9"/>
        <v/>
      </c>
      <c r="AE30" s="1" t="str">
        <f t="shared" si="10"/>
        <v/>
      </c>
      <c r="AF30" s="1" t="str">
        <f t="shared" si="11"/>
        <v/>
      </c>
      <c r="AG30" s="1" t="str">
        <f t="shared" si="12"/>
        <v/>
      </c>
      <c r="AH30" s="1" t="str">
        <f t="shared" si="13"/>
        <v/>
      </c>
      <c r="AI30" s="1" t="str">
        <f t="shared" si="2"/>
        <v/>
      </c>
      <c r="AJ30" s="1" t="str">
        <f t="shared" si="14"/>
        <v/>
      </c>
      <c r="AK30" s="4" t="str">
        <f>IF((List1!I38)&lt;&gt;"",(List1!I38),"")</f>
        <v/>
      </c>
      <c r="AL30" s="4">
        <f t="shared" si="15"/>
        <v>0</v>
      </c>
      <c r="AM30" s="4" t="str">
        <f>IF((List1!J38)&lt;&gt;"",(List1!J38),"")</f>
        <v/>
      </c>
      <c r="AN30" s="4" t="str">
        <f t="shared" si="16"/>
        <v/>
      </c>
      <c r="AO30" s="4" t="str">
        <f t="shared" si="17"/>
        <v/>
      </c>
      <c r="AP30" t="str">
        <f t="shared" si="3"/>
        <v/>
      </c>
      <c r="AQ30" t="str">
        <f t="shared" si="18"/>
        <v/>
      </c>
      <c r="AR30" t="str">
        <f t="shared" si="19"/>
        <v/>
      </c>
    </row>
    <row r="31" spans="1:44" x14ac:dyDescent="0.25">
      <c r="A31" t="s">
        <v>115</v>
      </c>
      <c r="B31" t="s">
        <v>116</v>
      </c>
      <c r="C31">
        <v>4</v>
      </c>
      <c r="D31" t="s">
        <v>10</v>
      </c>
      <c r="L31" t="str">
        <f t="shared" si="4"/>
        <v>List2!R6:R8</v>
      </c>
      <c r="M31">
        <v>28</v>
      </c>
      <c r="O31" s="21"/>
      <c r="S31" s="1" t="str">
        <f>T(List1!B39)</f>
        <v/>
      </c>
      <c r="T31" s="1" t="str">
        <f t="shared" ref="T31:Y31" si="45">IF(S31&lt;&gt;"",T(VLOOKUP($S31,$A$4:$J$570,T$1,FALSE)),"")</f>
        <v/>
      </c>
      <c r="U31" s="1" t="str">
        <f t="shared" si="45"/>
        <v/>
      </c>
      <c r="V31" s="1" t="str">
        <f t="shared" si="45"/>
        <v/>
      </c>
      <c r="W31" s="1" t="str">
        <f t="shared" si="45"/>
        <v/>
      </c>
      <c r="X31" s="1" t="str">
        <f t="shared" si="45"/>
        <v/>
      </c>
      <c r="Y31" s="1" t="str">
        <f t="shared" si="45"/>
        <v/>
      </c>
      <c r="Z31" s="1" t="str">
        <f t="shared" si="6"/>
        <v/>
      </c>
      <c r="AA31" s="1" t="str">
        <f>IF(S31&lt;&gt;"",IF(ISNA(VLOOKUP(S31,List2!S32:$S$50,2,FALSE)),"","DUPLICITA "),"")</f>
        <v/>
      </c>
      <c r="AB31" s="1" t="str">
        <f t="shared" si="7"/>
        <v/>
      </c>
      <c r="AC31" s="1" t="str">
        <f t="shared" si="8"/>
        <v/>
      </c>
      <c r="AD31" s="1" t="str">
        <f t="shared" si="9"/>
        <v/>
      </c>
      <c r="AE31" s="1" t="str">
        <f t="shared" si="10"/>
        <v/>
      </c>
      <c r="AF31" s="1" t="str">
        <f t="shared" si="11"/>
        <v/>
      </c>
      <c r="AG31" s="1" t="str">
        <f t="shared" si="12"/>
        <v/>
      </c>
      <c r="AH31" s="1" t="str">
        <f t="shared" si="13"/>
        <v/>
      </c>
      <c r="AI31" s="1" t="str">
        <f t="shared" si="2"/>
        <v/>
      </c>
      <c r="AJ31" s="1" t="str">
        <f t="shared" si="14"/>
        <v/>
      </c>
      <c r="AK31" s="4" t="str">
        <f>IF((List1!I39)&lt;&gt;"",(List1!I39),"")</f>
        <v/>
      </c>
      <c r="AL31" s="4">
        <f t="shared" si="15"/>
        <v>0</v>
      </c>
      <c r="AM31" s="4" t="str">
        <f>IF((List1!J39)&lt;&gt;"",(List1!J39),"")</f>
        <v/>
      </c>
      <c r="AN31" s="4" t="str">
        <f t="shared" si="16"/>
        <v/>
      </c>
      <c r="AO31" s="4" t="str">
        <f t="shared" si="17"/>
        <v/>
      </c>
      <c r="AP31" t="str">
        <f t="shared" si="3"/>
        <v/>
      </c>
      <c r="AQ31" t="str">
        <f t="shared" si="18"/>
        <v/>
      </c>
      <c r="AR31" t="str">
        <f t="shared" si="19"/>
        <v/>
      </c>
    </row>
    <row r="32" spans="1:44" x14ac:dyDescent="0.25">
      <c r="A32" t="s">
        <v>117</v>
      </c>
      <c r="B32" t="s">
        <v>118</v>
      </c>
      <c r="C32">
        <v>4</v>
      </c>
      <c r="D32" t="s">
        <v>10</v>
      </c>
      <c r="L32" t="str">
        <f t="shared" si="4"/>
        <v>List2!R6:R8</v>
      </c>
      <c r="M32">
        <v>29</v>
      </c>
      <c r="O32" s="21"/>
      <c r="S32" s="1" t="str">
        <f>T(List1!B40)</f>
        <v/>
      </c>
      <c r="T32" s="1" t="str">
        <f t="shared" ref="T32:Y32" si="46">IF(S32&lt;&gt;"",T(VLOOKUP($S32,$A$4:$J$570,T$1,FALSE)),"")</f>
        <v/>
      </c>
      <c r="U32" s="1" t="str">
        <f t="shared" si="46"/>
        <v/>
      </c>
      <c r="V32" s="1" t="str">
        <f t="shared" si="46"/>
        <v/>
      </c>
      <c r="W32" s="1" t="str">
        <f t="shared" si="46"/>
        <v/>
      </c>
      <c r="X32" s="1" t="str">
        <f t="shared" si="46"/>
        <v/>
      </c>
      <c r="Y32" s="1" t="str">
        <f t="shared" si="46"/>
        <v/>
      </c>
      <c r="Z32" s="1" t="str">
        <f t="shared" si="6"/>
        <v/>
      </c>
      <c r="AA32" s="1" t="str">
        <f>IF(S32&lt;&gt;"",IF(ISNA(VLOOKUP(S32,List2!S33:$S$50,2,FALSE)),"","DUPLICITA "),"")</f>
        <v/>
      </c>
      <c r="AB32" s="1" t="str">
        <f t="shared" si="7"/>
        <v/>
      </c>
      <c r="AC32" s="1" t="str">
        <f t="shared" si="8"/>
        <v/>
      </c>
      <c r="AD32" s="1" t="str">
        <f t="shared" si="9"/>
        <v/>
      </c>
      <c r="AE32" s="1" t="str">
        <f t="shared" si="10"/>
        <v/>
      </c>
      <c r="AF32" s="1" t="str">
        <f t="shared" si="11"/>
        <v/>
      </c>
      <c r="AG32" s="1" t="str">
        <f t="shared" si="12"/>
        <v/>
      </c>
      <c r="AH32" s="1" t="str">
        <f t="shared" si="13"/>
        <v/>
      </c>
      <c r="AI32" s="1" t="str">
        <f t="shared" si="2"/>
        <v/>
      </c>
      <c r="AJ32" s="1" t="str">
        <f t="shared" si="14"/>
        <v/>
      </c>
      <c r="AK32" s="4" t="str">
        <f>IF((List1!I40)&lt;&gt;"",(List1!I40),"")</f>
        <v/>
      </c>
      <c r="AL32" s="4">
        <f t="shared" si="15"/>
        <v>0</v>
      </c>
      <c r="AM32" s="4" t="str">
        <f>IF((List1!J40)&lt;&gt;"",(List1!J40),"")</f>
        <v/>
      </c>
      <c r="AN32" s="4" t="str">
        <f t="shared" si="16"/>
        <v/>
      </c>
      <c r="AO32" s="4" t="str">
        <f t="shared" si="17"/>
        <v/>
      </c>
      <c r="AP32" t="str">
        <f t="shared" si="3"/>
        <v/>
      </c>
      <c r="AQ32" t="str">
        <f t="shared" si="18"/>
        <v/>
      </c>
      <c r="AR32" t="str">
        <f t="shared" si="19"/>
        <v/>
      </c>
    </row>
    <row r="33" spans="1:44" x14ac:dyDescent="0.25">
      <c r="A33" t="s">
        <v>119</v>
      </c>
      <c r="B33" t="s">
        <v>120</v>
      </c>
      <c r="C33">
        <v>4</v>
      </c>
      <c r="D33" t="s">
        <v>10</v>
      </c>
      <c r="L33" t="str">
        <f t="shared" si="4"/>
        <v>List2!R6:R8</v>
      </c>
      <c r="M33">
        <v>30</v>
      </c>
      <c r="O33" s="3"/>
      <c r="S33" s="1" t="str">
        <f>T(List1!B41)</f>
        <v/>
      </c>
      <c r="T33" s="1" t="str">
        <f t="shared" ref="T33:Y33" si="47">IF(S33&lt;&gt;"",T(VLOOKUP($S33,$A$4:$J$570,T$1,FALSE)),"")</f>
        <v/>
      </c>
      <c r="U33" s="1" t="str">
        <f t="shared" si="47"/>
        <v/>
      </c>
      <c r="V33" s="1" t="str">
        <f t="shared" si="47"/>
        <v/>
      </c>
      <c r="W33" s="1" t="str">
        <f t="shared" si="47"/>
        <v/>
      </c>
      <c r="X33" s="1" t="str">
        <f t="shared" si="47"/>
        <v/>
      </c>
      <c r="Y33" s="1" t="str">
        <f t="shared" si="47"/>
        <v/>
      </c>
      <c r="Z33" s="1" t="str">
        <f t="shared" si="6"/>
        <v/>
      </c>
      <c r="AA33" s="1" t="str">
        <f>IF(S33&lt;&gt;"",IF(ISNA(VLOOKUP(S33,List2!S34:$S$50,2,FALSE)),"","DUPLICITA "),"")</f>
        <v/>
      </c>
      <c r="AB33" s="1" t="str">
        <f t="shared" si="7"/>
        <v/>
      </c>
      <c r="AC33" s="1" t="str">
        <f t="shared" si="8"/>
        <v/>
      </c>
      <c r="AD33" s="1" t="str">
        <f t="shared" si="9"/>
        <v/>
      </c>
      <c r="AE33" s="1" t="str">
        <f t="shared" si="10"/>
        <v/>
      </c>
      <c r="AF33" s="1" t="str">
        <f t="shared" si="11"/>
        <v/>
      </c>
      <c r="AG33" s="1" t="str">
        <f t="shared" si="12"/>
        <v/>
      </c>
      <c r="AH33" s="1" t="str">
        <f t="shared" si="13"/>
        <v/>
      </c>
      <c r="AI33" s="1" t="str">
        <f t="shared" si="2"/>
        <v/>
      </c>
      <c r="AJ33" s="1" t="str">
        <f t="shared" si="14"/>
        <v/>
      </c>
      <c r="AK33" s="4" t="str">
        <f>IF((List1!I41)&lt;&gt;"",(List1!I41),"")</f>
        <v/>
      </c>
      <c r="AL33" s="4">
        <f t="shared" si="15"/>
        <v>0</v>
      </c>
      <c r="AM33" s="4" t="str">
        <f>IF((List1!J41)&lt;&gt;"",(List1!J41),"")</f>
        <v/>
      </c>
      <c r="AN33" s="4" t="str">
        <f t="shared" si="16"/>
        <v/>
      </c>
      <c r="AO33" s="4" t="str">
        <f t="shared" si="17"/>
        <v/>
      </c>
      <c r="AP33" t="str">
        <f t="shared" si="3"/>
        <v/>
      </c>
      <c r="AQ33" t="str">
        <f t="shared" ref="AQ33:AQ50" si="48">AJ33&amp;AN33&amp;AO33&amp;AP33</f>
        <v/>
      </c>
      <c r="AR33" t="str">
        <f t="shared" si="19"/>
        <v/>
      </c>
    </row>
    <row r="34" spans="1:44" x14ac:dyDescent="0.25">
      <c r="A34" t="s">
        <v>121</v>
      </c>
      <c r="B34" t="s">
        <v>122</v>
      </c>
      <c r="C34">
        <v>4</v>
      </c>
      <c r="D34" t="s">
        <v>10</v>
      </c>
      <c r="L34" t="str">
        <f t="shared" si="4"/>
        <v>List2!R6:R8</v>
      </c>
      <c r="M34">
        <v>31</v>
      </c>
      <c r="O34" s="3"/>
      <c r="S34" s="1" t="str">
        <f>T(List1!B42)</f>
        <v/>
      </c>
      <c r="T34" s="1" t="str">
        <f t="shared" ref="T34:Y34" si="49">IF(S34&lt;&gt;"",T(VLOOKUP($S34,$A$4:$J$570,T$1,FALSE)),"")</f>
        <v/>
      </c>
      <c r="U34" s="1" t="str">
        <f t="shared" si="49"/>
        <v/>
      </c>
      <c r="V34" s="1" t="str">
        <f t="shared" si="49"/>
        <v/>
      </c>
      <c r="W34" s="1" t="str">
        <f t="shared" si="49"/>
        <v/>
      </c>
      <c r="X34" s="1" t="str">
        <f t="shared" si="49"/>
        <v/>
      </c>
      <c r="Y34" s="1" t="str">
        <f t="shared" si="49"/>
        <v/>
      </c>
      <c r="Z34" s="1" t="str">
        <f t="shared" si="6"/>
        <v/>
      </c>
      <c r="AA34" s="1" t="str">
        <f>IF(S34&lt;&gt;"",IF(ISNA(VLOOKUP(S34,List2!S35:$S$50,2,FALSE)),"","DUPLICITA "),"")</f>
        <v/>
      </c>
      <c r="AB34" s="1" t="str">
        <f t="shared" si="7"/>
        <v/>
      </c>
      <c r="AC34" s="1" t="str">
        <f t="shared" si="8"/>
        <v/>
      </c>
      <c r="AD34" s="1" t="str">
        <f t="shared" si="9"/>
        <v/>
      </c>
      <c r="AE34" s="1" t="str">
        <f t="shared" si="10"/>
        <v/>
      </c>
      <c r="AF34" s="1" t="str">
        <f t="shared" si="11"/>
        <v/>
      </c>
      <c r="AG34" s="1" t="str">
        <f t="shared" si="12"/>
        <v/>
      </c>
      <c r="AH34" s="1" t="str">
        <f t="shared" si="13"/>
        <v/>
      </c>
      <c r="AI34" s="1" t="str">
        <f t="shared" si="2"/>
        <v/>
      </c>
      <c r="AJ34" s="1" t="str">
        <f t="shared" si="14"/>
        <v/>
      </c>
      <c r="AK34" s="4" t="str">
        <f>IF((List1!I42)&lt;&gt;"",(List1!I42),"")</f>
        <v/>
      </c>
      <c r="AL34" s="4">
        <f t="shared" si="15"/>
        <v>0</v>
      </c>
      <c r="AM34" s="4" t="str">
        <f>IF((List1!J42)&lt;&gt;"",(List1!J42),"")</f>
        <v/>
      </c>
      <c r="AN34" s="4" t="str">
        <f t="shared" si="16"/>
        <v/>
      </c>
      <c r="AO34" s="4" t="str">
        <f t="shared" si="17"/>
        <v/>
      </c>
      <c r="AP34" t="str">
        <f t="shared" si="3"/>
        <v/>
      </c>
      <c r="AQ34" t="str">
        <f t="shared" si="48"/>
        <v/>
      </c>
      <c r="AR34" t="str">
        <f t="shared" si="19"/>
        <v/>
      </c>
    </row>
    <row r="35" spans="1:44" x14ac:dyDescent="0.25">
      <c r="A35" t="s">
        <v>123</v>
      </c>
      <c r="B35" t="s">
        <v>124</v>
      </c>
      <c r="C35">
        <v>4</v>
      </c>
      <c r="D35" t="s">
        <v>10</v>
      </c>
      <c r="L35" t="str">
        <f t="shared" si="4"/>
        <v>List2!R6:R8</v>
      </c>
      <c r="M35">
        <v>32</v>
      </c>
      <c r="O35" s="3"/>
      <c r="S35" s="1" t="str">
        <f>T(List1!B43)</f>
        <v/>
      </c>
      <c r="T35" s="1" t="str">
        <f t="shared" ref="T35:Y35" si="50">IF(S35&lt;&gt;"",T(VLOOKUP($S35,$A$4:$J$570,T$1,FALSE)),"")</f>
        <v/>
      </c>
      <c r="U35" s="1" t="str">
        <f t="shared" si="50"/>
        <v/>
      </c>
      <c r="V35" s="1" t="str">
        <f t="shared" si="50"/>
        <v/>
      </c>
      <c r="W35" s="1" t="str">
        <f t="shared" si="50"/>
        <v/>
      </c>
      <c r="X35" s="1" t="str">
        <f t="shared" si="50"/>
        <v/>
      </c>
      <c r="Y35" s="1" t="str">
        <f t="shared" si="50"/>
        <v/>
      </c>
      <c r="Z35" s="1" t="str">
        <f t="shared" si="6"/>
        <v/>
      </c>
      <c r="AA35" s="1" t="str">
        <f>IF(S35&lt;&gt;"",IF(ISNA(VLOOKUP(S35,List2!S36:$S$50,2,FALSE)),"","DUPLICITA "),"")</f>
        <v/>
      </c>
      <c r="AB35" s="1" t="str">
        <f t="shared" si="7"/>
        <v/>
      </c>
      <c r="AC35" s="1" t="str">
        <f t="shared" si="8"/>
        <v/>
      </c>
      <c r="AD35" s="1" t="str">
        <f t="shared" si="9"/>
        <v/>
      </c>
      <c r="AE35" s="1" t="str">
        <f t="shared" si="10"/>
        <v/>
      </c>
      <c r="AF35" s="1" t="str">
        <f t="shared" si="11"/>
        <v/>
      </c>
      <c r="AG35" s="1" t="str">
        <f t="shared" si="12"/>
        <v/>
      </c>
      <c r="AH35" s="1" t="str">
        <f t="shared" si="13"/>
        <v/>
      </c>
      <c r="AI35" s="1" t="str">
        <f t="shared" si="2"/>
        <v/>
      </c>
      <c r="AJ35" s="1" t="str">
        <f t="shared" si="14"/>
        <v/>
      </c>
      <c r="AK35" s="4" t="str">
        <f>IF((List1!I43)&lt;&gt;"",(List1!I43),"")</f>
        <v/>
      </c>
      <c r="AL35" s="4">
        <f t="shared" si="15"/>
        <v>0</v>
      </c>
      <c r="AM35" s="4" t="str">
        <f>IF((List1!J43)&lt;&gt;"",(List1!J43),"")</f>
        <v/>
      </c>
      <c r="AN35" s="4" t="str">
        <f t="shared" si="16"/>
        <v/>
      </c>
      <c r="AO35" s="4" t="str">
        <f t="shared" si="17"/>
        <v/>
      </c>
      <c r="AP35" t="str">
        <f t="shared" si="3"/>
        <v/>
      </c>
      <c r="AQ35" t="str">
        <f t="shared" si="48"/>
        <v/>
      </c>
      <c r="AR35" t="str">
        <f t="shared" si="19"/>
        <v/>
      </c>
    </row>
    <row r="36" spans="1:44" x14ac:dyDescent="0.25">
      <c r="A36" t="s">
        <v>125</v>
      </c>
      <c r="B36" t="s">
        <v>126</v>
      </c>
      <c r="C36">
        <v>4</v>
      </c>
      <c r="D36" t="s">
        <v>10</v>
      </c>
      <c r="L36" t="str">
        <f t="shared" si="4"/>
        <v>List2!R6:R8</v>
      </c>
      <c r="M36">
        <v>33</v>
      </c>
      <c r="O36" s="3"/>
      <c r="S36" s="1" t="str">
        <f>T(List1!B44)</f>
        <v/>
      </c>
      <c r="T36" s="1" t="str">
        <f t="shared" ref="T36:Y36" si="51">IF(S36&lt;&gt;"",T(VLOOKUP($S36,$A$4:$J$570,T$1,FALSE)),"")</f>
        <v/>
      </c>
      <c r="U36" s="1" t="str">
        <f t="shared" si="51"/>
        <v/>
      </c>
      <c r="V36" s="1" t="str">
        <f t="shared" si="51"/>
        <v/>
      </c>
      <c r="W36" s="1" t="str">
        <f t="shared" si="51"/>
        <v/>
      </c>
      <c r="X36" s="1" t="str">
        <f t="shared" si="51"/>
        <v/>
      </c>
      <c r="Y36" s="1" t="str">
        <f t="shared" si="51"/>
        <v/>
      </c>
      <c r="Z36" s="1" t="str">
        <f t="shared" si="6"/>
        <v/>
      </c>
      <c r="AA36" s="1" t="str">
        <f>IF(S36&lt;&gt;"",IF(ISNA(VLOOKUP(S36,List2!S37:$S$50,2,FALSE)),"","DUPLICITA "),"")</f>
        <v/>
      </c>
      <c r="AB36" s="1" t="str">
        <f t="shared" si="7"/>
        <v/>
      </c>
      <c r="AC36" s="1" t="str">
        <f t="shared" si="8"/>
        <v/>
      </c>
      <c r="AD36" s="1" t="str">
        <f t="shared" si="9"/>
        <v/>
      </c>
      <c r="AE36" s="1" t="str">
        <f t="shared" si="10"/>
        <v/>
      </c>
      <c r="AF36" s="1" t="str">
        <f t="shared" si="11"/>
        <v/>
      </c>
      <c r="AG36" s="1" t="str">
        <f t="shared" si="12"/>
        <v/>
      </c>
      <c r="AH36" s="1" t="str">
        <f t="shared" si="13"/>
        <v/>
      </c>
      <c r="AI36" s="1" t="str">
        <f t="shared" si="2"/>
        <v/>
      </c>
      <c r="AJ36" s="1" t="str">
        <f t="shared" si="14"/>
        <v/>
      </c>
      <c r="AK36" s="4" t="str">
        <f>IF((List1!I44)&lt;&gt;"",(List1!I44),"")</f>
        <v/>
      </c>
      <c r="AL36" s="4">
        <f t="shared" si="15"/>
        <v>0</v>
      </c>
      <c r="AM36" s="4" t="str">
        <f>IF((List1!J44)&lt;&gt;"",(List1!J44),"")</f>
        <v/>
      </c>
      <c r="AN36" s="4" t="str">
        <f t="shared" si="16"/>
        <v/>
      </c>
      <c r="AO36" s="4" t="str">
        <f t="shared" si="17"/>
        <v/>
      </c>
      <c r="AP36" t="str">
        <f t="shared" si="3"/>
        <v/>
      </c>
      <c r="AQ36" t="str">
        <f t="shared" si="48"/>
        <v/>
      </c>
      <c r="AR36" t="str">
        <f t="shared" si="19"/>
        <v/>
      </c>
    </row>
    <row r="37" spans="1:44" x14ac:dyDescent="0.25">
      <c r="A37" t="s">
        <v>127</v>
      </c>
      <c r="B37" t="s">
        <v>128</v>
      </c>
      <c r="C37">
        <v>4</v>
      </c>
      <c r="D37" t="s">
        <v>10</v>
      </c>
      <c r="L37" t="str">
        <f t="shared" si="4"/>
        <v>List2!R6:R8</v>
      </c>
      <c r="M37">
        <v>34</v>
      </c>
      <c r="O37" s="3"/>
      <c r="S37" s="1" t="str">
        <f>T(List1!B45)</f>
        <v/>
      </c>
      <c r="T37" s="1" t="str">
        <f t="shared" ref="T37:Y37" si="52">IF(S37&lt;&gt;"",T(VLOOKUP($S37,$A$4:$J$570,T$1,FALSE)),"")</f>
        <v/>
      </c>
      <c r="U37" s="1" t="str">
        <f t="shared" si="52"/>
        <v/>
      </c>
      <c r="V37" s="1" t="str">
        <f t="shared" si="52"/>
        <v/>
      </c>
      <c r="W37" s="1" t="str">
        <f t="shared" si="52"/>
        <v/>
      </c>
      <c r="X37" s="1" t="str">
        <f t="shared" si="52"/>
        <v/>
      </c>
      <c r="Y37" s="1" t="str">
        <f t="shared" si="52"/>
        <v/>
      </c>
      <c r="Z37" s="1" t="str">
        <f t="shared" si="6"/>
        <v/>
      </c>
      <c r="AA37" s="1" t="str">
        <f>IF(S37&lt;&gt;"",IF(ISNA(VLOOKUP(S37,List2!S38:$S$50,2,FALSE)),"","DUPLICITA "),"")</f>
        <v/>
      </c>
      <c r="AB37" s="1" t="str">
        <f t="shared" si="7"/>
        <v/>
      </c>
      <c r="AC37" s="1" t="str">
        <f t="shared" si="8"/>
        <v/>
      </c>
      <c r="AD37" s="1" t="str">
        <f t="shared" si="9"/>
        <v/>
      </c>
      <c r="AE37" s="1" t="str">
        <f t="shared" si="10"/>
        <v/>
      </c>
      <c r="AF37" s="1" t="str">
        <f t="shared" si="11"/>
        <v/>
      </c>
      <c r="AG37" s="1" t="str">
        <f t="shared" si="12"/>
        <v/>
      </c>
      <c r="AH37" s="1" t="str">
        <f t="shared" si="13"/>
        <v/>
      </c>
      <c r="AI37" s="1" t="str">
        <f t="shared" si="2"/>
        <v/>
      </c>
      <c r="AJ37" s="1" t="str">
        <f t="shared" si="14"/>
        <v/>
      </c>
      <c r="AK37" s="4" t="str">
        <f>IF((List1!I45)&lt;&gt;"",(List1!I45),"")</f>
        <v/>
      </c>
      <c r="AL37" s="4">
        <f t="shared" si="15"/>
        <v>0</v>
      </c>
      <c r="AM37" s="4" t="str">
        <f>IF((List1!J45)&lt;&gt;"",(List1!J45),"")</f>
        <v/>
      </c>
      <c r="AN37" s="4" t="str">
        <f t="shared" si="16"/>
        <v/>
      </c>
      <c r="AO37" s="4" t="str">
        <f t="shared" si="17"/>
        <v/>
      </c>
      <c r="AP37" t="str">
        <f t="shared" si="3"/>
        <v/>
      </c>
      <c r="AQ37" t="str">
        <f t="shared" si="48"/>
        <v/>
      </c>
      <c r="AR37" t="str">
        <f t="shared" si="19"/>
        <v/>
      </c>
    </row>
    <row r="38" spans="1:44" x14ac:dyDescent="0.25">
      <c r="A38" t="s">
        <v>129</v>
      </c>
      <c r="B38" t="s">
        <v>130</v>
      </c>
      <c r="C38">
        <v>4</v>
      </c>
      <c r="D38" t="s">
        <v>10</v>
      </c>
      <c r="L38" t="str">
        <f t="shared" si="4"/>
        <v>List2!R6:R8</v>
      </c>
      <c r="M38">
        <v>35</v>
      </c>
      <c r="O38" s="3"/>
      <c r="S38" s="1" t="str">
        <f>T(List1!B46)</f>
        <v/>
      </c>
      <c r="T38" s="1" t="str">
        <f t="shared" ref="T38:Y38" si="53">IF(S38&lt;&gt;"",T(VLOOKUP($S38,$A$4:$J$570,T$1,FALSE)),"")</f>
        <v/>
      </c>
      <c r="U38" s="1" t="str">
        <f t="shared" si="53"/>
        <v/>
      </c>
      <c r="V38" s="1" t="str">
        <f t="shared" si="53"/>
        <v/>
      </c>
      <c r="W38" s="1" t="str">
        <f t="shared" si="53"/>
        <v/>
      </c>
      <c r="X38" s="1" t="str">
        <f t="shared" si="53"/>
        <v/>
      </c>
      <c r="Y38" s="1" t="str">
        <f t="shared" si="53"/>
        <v/>
      </c>
      <c r="Z38" s="1" t="str">
        <f t="shared" si="6"/>
        <v/>
      </c>
      <c r="AA38" s="1" t="str">
        <f>IF(S38&lt;&gt;"",IF(ISNA(VLOOKUP(S38,List2!S39:$S$50,2,FALSE)),"","DUPLICITA "),"")</f>
        <v/>
      </c>
      <c r="AB38" s="1" t="str">
        <f t="shared" si="7"/>
        <v/>
      </c>
      <c r="AC38" s="1" t="str">
        <f t="shared" si="8"/>
        <v/>
      </c>
      <c r="AD38" s="1" t="str">
        <f t="shared" si="9"/>
        <v/>
      </c>
      <c r="AE38" s="1" t="str">
        <f t="shared" si="10"/>
        <v/>
      </c>
      <c r="AF38" s="1" t="str">
        <f t="shared" si="11"/>
        <v/>
      </c>
      <c r="AG38" s="1" t="str">
        <f t="shared" si="12"/>
        <v/>
      </c>
      <c r="AH38" s="1" t="str">
        <f t="shared" si="13"/>
        <v/>
      </c>
      <c r="AI38" s="1" t="str">
        <f t="shared" si="2"/>
        <v/>
      </c>
      <c r="AJ38" s="1" t="str">
        <f t="shared" si="14"/>
        <v/>
      </c>
      <c r="AK38" s="4" t="str">
        <f>IF((List1!I46)&lt;&gt;"",(List1!I46),"")</f>
        <v/>
      </c>
      <c r="AL38" s="4">
        <f t="shared" si="15"/>
        <v>0</v>
      </c>
      <c r="AM38" s="4" t="str">
        <f>IF((List1!J46)&lt;&gt;"",(List1!J46),"")</f>
        <v/>
      </c>
      <c r="AN38" s="4" t="str">
        <f t="shared" ref="AN38:AN49" si="54">IF(AND(S38&lt;&gt;"",AK38=""),"Zadejte datum splnění. ","")</f>
        <v/>
      </c>
      <c r="AO38" s="4" t="str">
        <f t="shared" ref="AO38:AO49" si="55">IF(AND(S38&lt;&gt;"",AM38=""),"Zadejte výsledek. ","")</f>
        <v/>
      </c>
      <c r="AP38" t="str">
        <f t="shared" si="3"/>
        <v/>
      </c>
      <c r="AQ38" t="str">
        <f t="shared" si="48"/>
        <v/>
      </c>
      <c r="AR38" t="str">
        <f t="shared" si="19"/>
        <v/>
      </c>
    </row>
    <row r="39" spans="1:44" x14ac:dyDescent="0.25">
      <c r="A39" t="s">
        <v>131</v>
      </c>
      <c r="B39" t="s">
        <v>132</v>
      </c>
      <c r="C39">
        <v>4</v>
      </c>
      <c r="D39" t="s">
        <v>10</v>
      </c>
      <c r="L39" t="str">
        <f t="shared" si="4"/>
        <v>List2!R6:R8</v>
      </c>
      <c r="M39">
        <v>36</v>
      </c>
      <c r="O39" s="3"/>
      <c r="S39" s="1" t="str">
        <f>T(List1!B47)</f>
        <v/>
      </c>
      <c r="T39" s="1" t="str">
        <f t="shared" ref="T39:Y39" si="56">IF(S39&lt;&gt;"",T(VLOOKUP($S39,$A$4:$J$570,T$1,FALSE)),"")</f>
        <v/>
      </c>
      <c r="U39" s="1" t="str">
        <f t="shared" si="56"/>
        <v/>
      </c>
      <c r="V39" s="1" t="str">
        <f t="shared" si="56"/>
        <v/>
      </c>
      <c r="W39" s="1" t="str">
        <f t="shared" si="56"/>
        <v/>
      </c>
      <c r="X39" s="1" t="str">
        <f t="shared" si="56"/>
        <v/>
      </c>
      <c r="Y39" s="1" t="str">
        <f t="shared" si="56"/>
        <v/>
      </c>
      <c r="Z39" s="1" t="str">
        <f t="shared" si="6"/>
        <v/>
      </c>
      <c r="AA39" s="1" t="str">
        <f>IF(S39&lt;&gt;"",IF(ISNA(VLOOKUP(S39,List2!S40:$S$50,2,FALSE)),"","DUPLICITA "),"")</f>
        <v/>
      </c>
      <c r="AB39" s="1" t="str">
        <f t="shared" si="7"/>
        <v/>
      </c>
      <c r="AC39" s="1" t="str">
        <f t="shared" si="8"/>
        <v/>
      </c>
      <c r="AD39" s="1" t="str">
        <f t="shared" si="9"/>
        <v/>
      </c>
      <c r="AE39" s="1" t="str">
        <f t="shared" si="10"/>
        <v/>
      </c>
      <c r="AF39" s="1" t="str">
        <f t="shared" si="11"/>
        <v/>
      </c>
      <c r="AG39" s="1" t="str">
        <f t="shared" si="12"/>
        <v/>
      </c>
      <c r="AH39" s="1" t="str">
        <f t="shared" si="13"/>
        <v/>
      </c>
      <c r="AI39" s="1" t="str">
        <f t="shared" si="2"/>
        <v/>
      </c>
      <c r="AJ39" s="1" t="str">
        <f t="shared" si="14"/>
        <v/>
      </c>
      <c r="AK39" s="4" t="str">
        <f>IF((List1!I47)&lt;&gt;"",(List1!I47),"")</f>
        <v/>
      </c>
      <c r="AL39" s="4">
        <f t="shared" si="15"/>
        <v>0</v>
      </c>
      <c r="AM39" s="4" t="str">
        <f>IF((List1!J47)&lt;&gt;"",(List1!J47),"")</f>
        <v/>
      </c>
      <c r="AN39" s="4" t="str">
        <f t="shared" si="54"/>
        <v/>
      </c>
      <c r="AO39" s="4" t="str">
        <f t="shared" si="55"/>
        <v/>
      </c>
      <c r="AP39" t="str">
        <f t="shared" si="3"/>
        <v/>
      </c>
      <c r="AQ39" t="str">
        <f t="shared" si="48"/>
        <v/>
      </c>
      <c r="AR39" t="str">
        <f t="shared" si="19"/>
        <v/>
      </c>
    </row>
    <row r="40" spans="1:44" x14ac:dyDescent="0.25">
      <c r="A40" t="s">
        <v>133</v>
      </c>
      <c r="B40" t="s">
        <v>134</v>
      </c>
      <c r="C40">
        <v>4</v>
      </c>
      <c r="D40" t="s">
        <v>10</v>
      </c>
      <c r="L40" t="str">
        <f t="shared" si="4"/>
        <v>List2!R6:R8</v>
      </c>
      <c r="M40">
        <v>37</v>
      </c>
      <c r="O40" s="3"/>
      <c r="S40" s="1" t="str">
        <f>T(List1!B48)</f>
        <v/>
      </c>
      <c r="T40" s="1" t="str">
        <f t="shared" ref="T40:Y40" si="57">IF(S40&lt;&gt;"",T(VLOOKUP($S40,$A$4:$J$570,T$1,FALSE)),"")</f>
        <v/>
      </c>
      <c r="U40" s="1" t="str">
        <f t="shared" si="57"/>
        <v/>
      </c>
      <c r="V40" s="1" t="str">
        <f t="shared" si="57"/>
        <v/>
      </c>
      <c r="W40" s="1" t="str">
        <f t="shared" si="57"/>
        <v/>
      </c>
      <c r="X40" s="1" t="str">
        <f t="shared" si="57"/>
        <v/>
      </c>
      <c r="Y40" s="1" t="str">
        <f t="shared" si="57"/>
        <v/>
      </c>
      <c r="Z40" s="1" t="str">
        <f t="shared" si="6"/>
        <v/>
      </c>
      <c r="AA40" s="1" t="str">
        <f>IF(S40&lt;&gt;"",IF(ISNA(VLOOKUP(S40,List2!S41:$S$50,2,FALSE)),"","DUPLICITA "),"")</f>
        <v/>
      </c>
      <c r="AB40" s="1" t="str">
        <f t="shared" si="7"/>
        <v/>
      </c>
      <c r="AC40" s="1" t="str">
        <f t="shared" si="8"/>
        <v/>
      </c>
      <c r="AD40" s="1" t="str">
        <f t="shared" si="9"/>
        <v/>
      </c>
      <c r="AE40" s="1" t="str">
        <f t="shared" si="10"/>
        <v/>
      </c>
      <c r="AF40" s="1" t="str">
        <f t="shared" si="11"/>
        <v/>
      </c>
      <c r="AG40" s="1" t="str">
        <f t="shared" si="12"/>
        <v/>
      </c>
      <c r="AH40" s="1" t="str">
        <f t="shared" si="13"/>
        <v/>
      </c>
      <c r="AI40" s="1" t="str">
        <f t="shared" si="2"/>
        <v/>
      </c>
      <c r="AJ40" s="1" t="str">
        <f t="shared" si="14"/>
        <v/>
      </c>
      <c r="AK40" s="4" t="str">
        <f>IF((List1!I48)&lt;&gt;"",(List1!I48),"")</f>
        <v/>
      </c>
      <c r="AL40" s="4">
        <f t="shared" si="15"/>
        <v>0</v>
      </c>
      <c r="AM40" s="4" t="str">
        <f>IF((List1!J48)&lt;&gt;"",(List1!J48),"")</f>
        <v/>
      </c>
      <c r="AN40" s="4" t="str">
        <f t="shared" si="54"/>
        <v/>
      </c>
      <c r="AO40" s="4" t="str">
        <f t="shared" si="55"/>
        <v/>
      </c>
      <c r="AP40" t="str">
        <f t="shared" si="3"/>
        <v/>
      </c>
      <c r="AQ40" t="str">
        <f t="shared" si="48"/>
        <v/>
      </c>
      <c r="AR40" t="str">
        <f t="shared" si="19"/>
        <v/>
      </c>
    </row>
    <row r="41" spans="1:44" x14ac:dyDescent="0.25">
      <c r="A41" t="s">
        <v>135</v>
      </c>
      <c r="B41" t="s">
        <v>136</v>
      </c>
      <c r="C41">
        <v>4</v>
      </c>
      <c r="D41" t="s">
        <v>10</v>
      </c>
      <c r="L41" t="str">
        <f t="shared" si="4"/>
        <v>List2!R6:R8</v>
      </c>
      <c r="M41">
        <v>38</v>
      </c>
      <c r="O41" s="3"/>
      <c r="S41" s="1" t="str">
        <f>T(List1!B49)</f>
        <v/>
      </c>
      <c r="T41" s="1" t="str">
        <f t="shared" ref="T41:Y41" si="58">IF(S41&lt;&gt;"",T(VLOOKUP($S41,$A$4:$J$570,T$1,FALSE)),"")</f>
        <v/>
      </c>
      <c r="U41" s="1" t="str">
        <f t="shared" si="58"/>
        <v/>
      </c>
      <c r="V41" s="1" t="str">
        <f t="shared" si="58"/>
        <v/>
      </c>
      <c r="W41" s="1" t="str">
        <f t="shared" si="58"/>
        <v/>
      </c>
      <c r="X41" s="1" t="str">
        <f t="shared" si="58"/>
        <v/>
      </c>
      <c r="Y41" s="1" t="str">
        <f t="shared" si="58"/>
        <v/>
      </c>
      <c r="Z41" s="1" t="str">
        <f t="shared" si="6"/>
        <v/>
      </c>
      <c r="AA41" s="1" t="str">
        <f>IF(S41&lt;&gt;"",IF(ISNA(VLOOKUP(S41,List2!S42:$S$50,2,FALSE)),"","DUPLICITA "),"")</f>
        <v/>
      </c>
      <c r="AB41" s="1" t="str">
        <f t="shared" si="7"/>
        <v/>
      </c>
      <c r="AC41" s="1" t="str">
        <f t="shared" si="8"/>
        <v/>
      </c>
      <c r="AD41" s="1" t="str">
        <f t="shared" si="9"/>
        <v/>
      </c>
      <c r="AE41" s="1" t="str">
        <f t="shared" si="10"/>
        <v/>
      </c>
      <c r="AF41" s="1" t="str">
        <f t="shared" si="11"/>
        <v/>
      </c>
      <c r="AG41" s="1" t="str">
        <f t="shared" si="12"/>
        <v/>
      </c>
      <c r="AH41" s="1" t="str">
        <f t="shared" si="13"/>
        <v/>
      </c>
      <c r="AI41" s="1" t="str">
        <f t="shared" si="2"/>
        <v/>
      </c>
      <c r="AJ41" s="1" t="str">
        <f t="shared" si="14"/>
        <v/>
      </c>
      <c r="AK41" s="4" t="str">
        <f>IF((List1!I49)&lt;&gt;"",(List1!I49),"")</f>
        <v/>
      </c>
      <c r="AL41" s="4">
        <f t="shared" si="15"/>
        <v>0</v>
      </c>
      <c r="AM41" s="4" t="str">
        <f>IF((List1!J49)&lt;&gt;"",(List1!J49),"")</f>
        <v/>
      </c>
      <c r="AN41" s="4" t="str">
        <f t="shared" si="54"/>
        <v/>
      </c>
      <c r="AO41" s="4" t="str">
        <f t="shared" si="55"/>
        <v/>
      </c>
      <c r="AP41" t="str">
        <f t="shared" si="3"/>
        <v/>
      </c>
      <c r="AQ41" t="str">
        <f t="shared" si="48"/>
        <v/>
      </c>
      <c r="AR41" t="str">
        <f t="shared" si="19"/>
        <v/>
      </c>
    </row>
    <row r="42" spans="1:44" x14ac:dyDescent="0.25">
      <c r="A42" t="s">
        <v>137</v>
      </c>
      <c r="B42" t="s">
        <v>138</v>
      </c>
      <c r="C42">
        <v>4</v>
      </c>
      <c r="D42" t="s">
        <v>53</v>
      </c>
      <c r="L42" t="str">
        <f t="shared" si="4"/>
        <v>List2!R4</v>
      </c>
      <c r="M42">
        <v>39</v>
      </c>
      <c r="O42" s="3"/>
      <c r="S42" s="1" t="str">
        <f>T(List1!B50)</f>
        <v/>
      </c>
      <c r="T42" s="1" t="str">
        <f t="shared" ref="T42:Y42" si="59">IF(S42&lt;&gt;"",T(VLOOKUP($S42,$A$4:$J$570,T$1,FALSE)),"")</f>
        <v/>
      </c>
      <c r="U42" s="1" t="str">
        <f t="shared" si="59"/>
        <v/>
      </c>
      <c r="V42" s="1" t="str">
        <f t="shared" si="59"/>
        <v/>
      </c>
      <c r="W42" s="1" t="str">
        <f t="shared" si="59"/>
        <v/>
      </c>
      <c r="X42" s="1" t="str">
        <f t="shared" si="59"/>
        <v/>
      </c>
      <c r="Y42" s="1" t="str">
        <f t="shared" si="59"/>
        <v/>
      </c>
      <c r="Z42" s="1" t="str">
        <f t="shared" si="6"/>
        <v/>
      </c>
      <c r="AA42" s="1" t="str">
        <f>IF(S42&lt;&gt;"",IF(ISNA(VLOOKUP(S42,List2!S43:$S$50,2,FALSE)),"","DUPLICITA "),"")</f>
        <v/>
      </c>
      <c r="AB42" s="1" t="str">
        <f t="shared" si="7"/>
        <v/>
      </c>
      <c r="AC42" s="1" t="str">
        <f t="shared" si="8"/>
        <v/>
      </c>
      <c r="AD42" s="1" t="str">
        <f t="shared" si="9"/>
        <v/>
      </c>
      <c r="AE42" s="1" t="str">
        <f t="shared" si="10"/>
        <v/>
      </c>
      <c r="AF42" s="1" t="str">
        <f t="shared" si="11"/>
        <v/>
      </c>
      <c r="AG42" s="1" t="str">
        <f t="shared" si="12"/>
        <v/>
      </c>
      <c r="AH42" s="1" t="str">
        <f t="shared" si="13"/>
        <v/>
      </c>
      <c r="AI42" s="1" t="str">
        <f t="shared" si="2"/>
        <v/>
      </c>
      <c r="AJ42" s="1" t="str">
        <f t="shared" si="14"/>
        <v/>
      </c>
      <c r="AK42" s="4" t="str">
        <f>IF((List1!I50)&lt;&gt;"",(List1!I50),"")</f>
        <v/>
      </c>
      <c r="AL42" s="4">
        <f t="shared" si="15"/>
        <v>0</v>
      </c>
      <c r="AM42" s="4" t="str">
        <f>IF((List1!J50)&lt;&gt;"",(List1!J50),"")</f>
        <v/>
      </c>
      <c r="AN42" s="4" t="str">
        <f t="shared" si="54"/>
        <v/>
      </c>
      <c r="AO42" s="4" t="str">
        <f t="shared" si="55"/>
        <v/>
      </c>
      <c r="AP42" t="str">
        <f t="shared" si="3"/>
        <v/>
      </c>
      <c r="AQ42" t="str">
        <f t="shared" si="48"/>
        <v/>
      </c>
      <c r="AR42" t="str">
        <f t="shared" si="19"/>
        <v/>
      </c>
    </row>
    <row r="43" spans="1:44" x14ac:dyDescent="0.25">
      <c r="A43" t="s">
        <v>139</v>
      </c>
      <c r="B43" t="s">
        <v>140</v>
      </c>
      <c r="C43">
        <v>4</v>
      </c>
      <c r="D43" t="s">
        <v>53</v>
      </c>
      <c r="L43" t="str">
        <f t="shared" si="4"/>
        <v>List2!R4</v>
      </c>
      <c r="M43">
        <v>40</v>
      </c>
      <c r="O43" s="21"/>
      <c r="S43" s="1" t="str">
        <f>T(List1!B51)</f>
        <v/>
      </c>
      <c r="T43" s="1" t="str">
        <f t="shared" ref="T43:Y43" si="60">IF(S43&lt;&gt;"",T(VLOOKUP($S43,$A$4:$J$570,T$1,FALSE)),"")</f>
        <v/>
      </c>
      <c r="U43" s="1" t="str">
        <f t="shared" si="60"/>
        <v/>
      </c>
      <c r="V43" s="1" t="str">
        <f t="shared" si="60"/>
        <v/>
      </c>
      <c r="W43" s="1" t="str">
        <f t="shared" si="60"/>
        <v/>
      </c>
      <c r="X43" s="1" t="str">
        <f t="shared" si="60"/>
        <v/>
      </c>
      <c r="Y43" s="1" t="str">
        <f t="shared" si="60"/>
        <v/>
      </c>
      <c r="Z43" s="1" t="str">
        <f t="shared" si="6"/>
        <v/>
      </c>
      <c r="AA43" s="1" t="str">
        <f>IF(S43&lt;&gt;"",IF(ISNA(VLOOKUP(S43,List2!S44:$S$50,2,FALSE)),"","DUPLICITA "),"")</f>
        <v/>
      </c>
      <c r="AB43" s="1" t="str">
        <f t="shared" si="7"/>
        <v/>
      </c>
      <c r="AC43" s="1" t="str">
        <f t="shared" si="8"/>
        <v/>
      </c>
      <c r="AD43" s="1" t="str">
        <f t="shared" si="9"/>
        <v/>
      </c>
      <c r="AE43" s="1" t="str">
        <f t="shared" si="10"/>
        <v/>
      </c>
      <c r="AF43" s="1" t="str">
        <f t="shared" si="11"/>
        <v/>
      </c>
      <c r="AG43" s="1" t="str">
        <f t="shared" si="12"/>
        <v/>
      </c>
      <c r="AH43" s="1" t="str">
        <f t="shared" si="13"/>
        <v/>
      </c>
      <c r="AI43" s="1" t="str">
        <f t="shared" si="2"/>
        <v/>
      </c>
      <c r="AJ43" s="1" t="str">
        <f t="shared" si="14"/>
        <v/>
      </c>
      <c r="AK43" s="4" t="str">
        <f>IF((List1!I51)&lt;&gt;"",(List1!I51),"")</f>
        <v/>
      </c>
      <c r="AL43" s="4">
        <f t="shared" si="15"/>
        <v>0</v>
      </c>
      <c r="AM43" s="4" t="str">
        <f>IF((List1!J51)&lt;&gt;"",(List1!J51),"")</f>
        <v/>
      </c>
      <c r="AN43" s="4" t="str">
        <f t="shared" si="54"/>
        <v/>
      </c>
      <c r="AO43" s="4" t="str">
        <f t="shared" si="55"/>
        <v/>
      </c>
      <c r="AP43" t="str">
        <f t="shared" si="3"/>
        <v/>
      </c>
      <c r="AQ43" t="str">
        <f t="shared" si="48"/>
        <v/>
      </c>
      <c r="AR43" t="str">
        <f t="shared" si="19"/>
        <v/>
      </c>
    </row>
    <row r="44" spans="1:44" x14ac:dyDescent="0.25">
      <c r="A44" t="s">
        <v>141</v>
      </c>
      <c r="B44" t="s">
        <v>142</v>
      </c>
      <c r="C44">
        <v>4</v>
      </c>
      <c r="D44" t="s">
        <v>53</v>
      </c>
      <c r="E44" t="s">
        <v>139</v>
      </c>
      <c r="L44" t="str">
        <f t="shared" si="4"/>
        <v>List2!R4</v>
      </c>
      <c r="M44">
        <v>41</v>
      </c>
      <c r="O44" s="21"/>
      <c r="S44" s="1" t="str">
        <f>T(List1!B52)</f>
        <v/>
      </c>
      <c r="T44" s="1" t="str">
        <f t="shared" ref="T44:Y44" si="61">IF(S44&lt;&gt;"",T(VLOOKUP($S44,$A$4:$J$570,T$1,FALSE)),"")</f>
        <v/>
      </c>
      <c r="U44" s="1" t="str">
        <f t="shared" si="61"/>
        <v/>
      </c>
      <c r="V44" s="1" t="str">
        <f t="shared" si="61"/>
        <v/>
      </c>
      <c r="W44" s="1" t="str">
        <f t="shared" si="61"/>
        <v/>
      </c>
      <c r="X44" s="1" t="str">
        <f t="shared" si="61"/>
        <v/>
      </c>
      <c r="Y44" s="1" t="str">
        <f t="shared" si="61"/>
        <v/>
      </c>
      <c r="Z44" s="1" t="str">
        <f t="shared" si="6"/>
        <v/>
      </c>
      <c r="AA44" s="1" t="str">
        <f>IF(S44&lt;&gt;"",IF(ISNA(VLOOKUP(S44,List2!S45:$S$50,2,FALSE)),"","DUPLICITA "),"")</f>
        <v/>
      </c>
      <c r="AB44" s="1" t="str">
        <f t="shared" si="7"/>
        <v/>
      </c>
      <c r="AC44" s="1" t="str">
        <f t="shared" si="8"/>
        <v/>
      </c>
      <c r="AD44" s="1" t="str">
        <f t="shared" si="9"/>
        <v/>
      </c>
      <c r="AE44" s="1" t="str">
        <f t="shared" si="10"/>
        <v/>
      </c>
      <c r="AF44" s="1" t="str">
        <f t="shared" si="11"/>
        <v/>
      </c>
      <c r="AG44" s="1" t="str">
        <f t="shared" si="12"/>
        <v/>
      </c>
      <c r="AH44" s="1" t="str">
        <f t="shared" si="13"/>
        <v/>
      </c>
      <c r="AI44" s="1" t="str">
        <f t="shared" si="2"/>
        <v/>
      </c>
      <c r="AJ44" s="1" t="str">
        <f t="shared" si="14"/>
        <v/>
      </c>
      <c r="AK44" s="4" t="str">
        <f>IF((List1!I52)&lt;&gt;"",(List1!I52),"")</f>
        <v/>
      </c>
      <c r="AL44" s="4">
        <f t="shared" si="15"/>
        <v>0</v>
      </c>
      <c r="AM44" s="4" t="str">
        <f>IF((List1!J52)&lt;&gt;"",(List1!J52),"")</f>
        <v/>
      </c>
      <c r="AN44" s="4" t="str">
        <f t="shared" si="54"/>
        <v/>
      </c>
      <c r="AO44" s="4" t="str">
        <f t="shared" si="55"/>
        <v/>
      </c>
      <c r="AP44" t="str">
        <f t="shared" si="3"/>
        <v/>
      </c>
      <c r="AQ44" t="str">
        <f t="shared" si="48"/>
        <v/>
      </c>
      <c r="AR44" t="str">
        <f t="shared" si="19"/>
        <v/>
      </c>
    </row>
    <row r="45" spans="1:44" x14ac:dyDescent="0.25">
      <c r="A45" t="s">
        <v>143</v>
      </c>
      <c r="B45" t="s">
        <v>144</v>
      </c>
      <c r="C45">
        <v>4</v>
      </c>
      <c r="D45" t="s">
        <v>53</v>
      </c>
      <c r="L45" t="str">
        <f t="shared" si="4"/>
        <v>List2!R4</v>
      </c>
      <c r="M45">
        <v>42</v>
      </c>
      <c r="O45" s="3"/>
      <c r="S45" s="1" t="str">
        <f>T(List1!B53)</f>
        <v/>
      </c>
      <c r="T45" s="1" t="str">
        <f t="shared" ref="T45:Y45" si="62">IF(S45&lt;&gt;"",T(VLOOKUP($S45,$A$4:$J$570,T$1,FALSE)),"")</f>
        <v/>
      </c>
      <c r="U45" s="1" t="str">
        <f t="shared" si="62"/>
        <v/>
      </c>
      <c r="V45" s="1" t="str">
        <f t="shared" si="62"/>
        <v/>
      </c>
      <c r="W45" s="1" t="str">
        <f t="shared" si="62"/>
        <v/>
      </c>
      <c r="X45" s="1" t="str">
        <f t="shared" si="62"/>
        <v/>
      </c>
      <c r="Y45" s="1" t="str">
        <f t="shared" si="62"/>
        <v/>
      </c>
      <c r="Z45" s="1" t="str">
        <f t="shared" si="6"/>
        <v/>
      </c>
      <c r="AA45" s="1" t="str">
        <f>IF(S45&lt;&gt;"",IF(ISNA(VLOOKUP(S45,List2!S46:$S$50,2,FALSE)),"","DUPLICITA "),"")</f>
        <v/>
      </c>
      <c r="AB45" s="1" t="str">
        <f t="shared" si="7"/>
        <v/>
      </c>
      <c r="AC45" s="1" t="str">
        <f t="shared" si="8"/>
        <v/>
      </c>
      <c r="AD45" s="1" t="str">
        <f t="shared" si="9"/>
        <v/>
      </c>
      <c r="AE45" s="1" t="str">
        <f t="shared" si="10"/>
        <v/>
      </c>
      <c r="AF45" s="1" t="str">
        <f t="shared" si="11"/>
        <v/>
      </c>
      <c r="AG45" s="1" t="str">
        <f t="shared" si="12"/>
        <v/>
      </c>
      <c r="AH45" s="1" t="str">
        <f t="shared" si="13"/>
        <v/>
      </c>
      <c r="AI45" s="1" t="str">
        <f t="shared" si="2"/>
        <v/>
      </c>
      <c r="AJ45" s="1" t="str">
        <f t="shared" si="14"/>
        <v/>
      </c>
      <c r="AK45" s="4" t="str">
        <f>IF((List1!I53)&lt;&gt;"",(List1!I53),"")</f>
        <v/>
      </c>
      <c r="AL45" s="4">
        <f t="shared" si="15"/>
        <v>0</v>
      </c>
      <c r="AM45" s="4" t="str">
        <f>IF((List1!J53)&lt;&gt;"",(List1!J53),"")</f>
        <v/>
      </c>
      <c r="AN45" s="4" t="str">
        <f t="shared" si="54"/>
        <v/>
      </c>
      <c r="AO45" s="4" t="str">
        <f t="shared" si="55"/>
        <v/>
      </c>
      <c r="AP45" t="str">
        <f t="shared" si="3"/>
        <v/>
      </c>
      <c r="AQ45" t="str">
        <f t="shared" si="48"/>
        <v/>
      </c>
      <c r="AR45" t="str">
        <f t="shared" si="19"/>
        <v/>
      </c>
    </row>
    <row r="46" spans="1:44" x14ac:dyDescent="0.25">
      <c r="A46" t="s">
        <v>145</v>
      </c>
      <c r="B46" t="s">
        <v>146</v>
      </c>
      <c r="C46">
        <v>4</v>
      </c>
      <c r="D46" t="s">
        <v>53</v>
      </c>
      <c r="L46" t="str">
        <f t="shared" si="4"/>
        <v>List2!R4</v>
      </c>
      <c r="M46">
        <v>43</v>
      </c>
      <c r="O46" s="21"/>
      <c r="S46" s="1" t="str">
        <f>T(List1!B54)</f>
        <v/>
      </c>
      <c r="T46" s="1" t="str">
        <f t="shared" ref="T46:Y46" si="63">IF(S46&lt;&gt;"",T(VLOOKUP($S46,$A$4:$J$570,T$1,FALSE)),"")</f>
        <v/>
      </c>
      <c r="U46" s="1" t="str">
        <f t="shared" si="63"/>
        <v/>
      </c>
      <c r="V46" s="1" t="str">
        <f t="shared" si="63"/>
        <v/>
      </c>
      <c r="W46" s="1" t="str">
        <f t="shared" si="63"/>
        <v/>
      </c>
      <c r="X46" s="1" t="str">
        <f t="shared" si="63"/>
        <v/>
      </c>
      <c r="Y46" s="1" t="str">
        <f t="shared" si="63"/>
        <v/>
      </c>
      <c r="Z46" s="1" t="str">
        <f t="shared" si="6"/>
        <v/>
      </c>
      <c r="AA46" s="1" t="str">
        <f>IF(S46&lt;&gt;"",IF(ISNA(VLOOKUP(S46,List2!S47:$S$50,2,FALSE)),"","DUPLICITA "),"")</f>
        <v/>
      </c>
      <c r="AB46" s="1" t="str">
        <f t="shared" si="7"/>
        <v/>
      </c>
      <c r="AC46" s="1" t="str">
        <f t="shared" si="8"/>
        <v/>
      </c>
      <c r="AD46" s="1" t="str">
        <f t="shared" si="9"/>
        <v/>
      </c>
      <c r="AE46" s="1" t="str">
        <f t="shared" si="10"/>
        <v/>
      </c>
      <c r="AF46" s="1" t="str">
        <f t="shared" si="11"/>
        <v/>
      </c>
      <c r="AG46" s="1" t="str">
        <f t="shared" si="12"/>
        <v/>
      </c>
      <c r="AH46" s="1" t="str">
        <f t="shared" si="13"/>
        <v/>
      </c>
      <c r="AI46" s="1" t="str">
        <f t="shared" si="2"/>
        <v/>
      </c>
      <c r="AJ46" s="1" t="str">
        <f t="shared" si="14"/>
        <v/>
      </c>
      <c r="AK46" s="4" t="str">
        <f>IF((List1!I54)&lt;&gt;"",(List1!I54),"")</f>
        <v/>
      </c>
      <c r="AL46" s="4">
        <f t="shared" si="15"/>
        <v>0</v>
      </c>
      <c r="AM46" s="4" t="str">
        <f>IF((List1!J54)&lt;&gt;"",(List1!J54),"")</f>
        <v/>
      </c>
      <c r="AN46" s="4" t="str">
        <f t="shared" si="54"/>
        <v/>
      </c>
      <c r="AO46" s="4" t="str">
        <f t="shared" si="55"/>
        <v/>
      </c>
      <c r="AP46" t="str">
        <f t="shared" si="3"/>
        <v/>
      </c>
      <c r="AQ46" t="str">
        <f t="shared" si="48"/>
        <v/>
      </c>
      <c r="AR46" t="str">
        <f t="shared" si="19"/>
        <v/>
      </c>
    </row>
    <row r="47" spans="1:44" x14ac:dyDescent="0.25">
      <c r="A47" t="s">
        <v>147</v>
      </c>
      <c r="B47" t="s">
        <v>148</v>
      </c>
      <c r="C47">
        <v>4</v>
      </c>
      <c r="D47" t="s">
        <v>53</v>
      </c>
      <c r="L47" t="str">
        <f t="shared" si="4"/>
        <v>List2!R4</v>
      </c>
      <c r="M47">
        <v>44</v>
      </c>
      <c r="O47" s="21"/>
      <c r="S47" s="1" t="str">
        <f>T(List1!B55)</f>
        <v/>
      </c>
      <c r="T47" s="1" t="str">
        <f t="shared" ref="T47:Y47" si="64">IF(S47&lt;&gt;"",T(VLOOKUP($S47,$A$4:$J$570,T$1,FALSE)),"")</f>
        <v/>
      </c>
      <c r="U47" s="1" t="str">
        <f t="shared" si="64"/>
        <v/>
      </c>
      <c r="V47" s="1" t="str">
        <f t="shared" si="64"/>
        <v/>
      </c>
      <c r="W47" s="1" t="str">
        <f t="shared" si="64"/>
        <v/>
      </c>
      <c r="X47" s="1" t="str">
        <f t="shared" si="64"/>
        <v/>
      </c>
      <c r="Y47" s="1" t="str">
        <f t="shared" si="64"/>
        <v/>
      </c>
      <c r="Z47" s="1" t="str">
        <f t="shared" si="6"/>
        <v/>
      </c>
      <c r="AA47" s="1" t="str">
        <f>IF(S47&lt;&gt;"",IF(ISNA(VLOOKUP(S47,List2!S48:$S$50,2,FALSE)),"","DUPLICITA "),"")</f>
        <v/>
      </c>
      <c r="AB47" s="1" t="str">
        <f t="shared" si="7"/>
        <v/>
      </c>
      <c r="AC47" s="1" t="str">
        <f t="shared" si="8"/>
        <v/>
      </c>
      <c r="AD47" s="1" t="str">
        <f t="shared" si="9"/>
        <v/>
      </c>
      <c r="AE47" s="1" t="str">
        <f t="shared" si="10"/>
        <v/>
      </c>
      <c r="AF47" s="1" t="str">
        <f t="shared" si="11"/>
        <v/>
      </c>
      <c r="AG47" s="1" t="str">
        <f t="shared" si="12"/>
        <v/>
      </c>
      <c r="AH47" s="1" t="str">
        <f t="shared" si="13"/>
        <v/>
      </c>
      <c r="AI47" s="1" t="str">
        <f t="shared" si="2"/>
        <v/>
      </c>
      <c r="AJ47" s="1" t="str">
        <f t="shared" si="14"/>
        <v/>
      </c>
      <c r="AK47" s="4" t="str">
        <f>IF((List1!I55)&lt;&gt;"",(List1!I55),"")</f>
        <v/>
      </c>
      <c r="AL47" s="4">
        <f t="shared" si="15"/>
        <v>0</v>
      </c>
      <c r="AM47" s="4" t="str">
        <f>IF((List1!J55)&lt;&gt;"",(List1!J55),"")</f>
        <v/>
      </c>
      <c r="AN47" s="4" t="str">
        <f t="shared" si="54"/>
        <v/>
      </c>
      <c r="AO47" s="4" t="str">
        <f t="shared" si="55"/>
        <v/>
      </c>
      <c r="AP47" t="str">
        <f t="shared" si="3"/>
        <v/>
      </c>
      <c r="AQ47" t="str">
        <f t="shared" si="48"/>
        <v/>
      </c>
      <c r="AR47" t="str">
        <f t="shared" si="19"/>
        <v/>
      </c>
    </row>
    <row r="48" spans="1:44" x14ac:dyDescent="0.25">
      <c r="A48" t="s">
        <v>149</v>
      </c>
      <c r="B48" t="s">
        <v>150</v>
      </c>
      <c r="C48">
        <v>4</v>
      </c>
      <c r="D48" t="s">
        <v>53</v>
      </c>
      <c r="L48" t="str">
        <f t="shared" si="4"/>
        <v>List2!R4</v>
      </c>
      <c r="M48">
        <v>45</v>
      </c>
      <c r="O48" s="21"/>
      <c r="S48" s="1" t="str">
        <f>T(List1!B56)</f>
        <v/>
      </c>
      <c r="T48" s="1" t="str">
        <f t="shared" ref="T48:Y48" si="65">IF(S48&lt;&gt;"",T(VLOOKUP($S48,$A$4:$J$570,T$1,FALSE)),"")</f>
        <v/>
      </c>
      <c r="U48" s="1" t="str">
        <f t="shared" si="65"/>
        <v/>
      </c>
      <c r="V48" s="1" t="str">
        <f t="shared" si="65"/>
        <v/>
      </c>
      <c r="W48" s="1" t="str">
        <f t="shared" si="65"/>
        <v/>
      </c>
      <c r="X48" s="1" t="str">
        <f t="shared" si="65"/>
        <v/>
      </c>
      <c r="Y48" s="1" t="str">
        <f t="shared" si="65"/>
        <v/>
      </c>
      <c r="Z48" s="1" t="str">
        <f t="shared" si="6"/>
        <v/>
      </c>
      <c r="AA48" s="1" t="str">
        <f>IF(S48&lt;&gt;"",IF(ISNA(VLOOKUP(S48,List2!S49:$S$50,2,FALSE)),"","DUPLICITA "),"")</f>
        <v/>
      </c>
      <c r="AB48" s="1" t="str">
        <f t="shared" si="7"/>
        <v/>
      </c>
      <c r="AC48" s="1" t="str">
        <f t="shared" si="8"/>
        <v/>
      </c>
      <c r="AD48" s="1" t="str">
        <f t="shared" si="9"/>
        <v/>
      </c>
      <c r="AE48" s="1" t="str">
        <f t="shared" si="10"/>
        <v/>
      </c>
      <c r="AF48" s="1" t="str">
        <f t="shared" si="11"/>
        <v/>
      </c>
      <c r="AG48" s="1" t="str">
        <f t="shared" si="12"/>
        <v/>
      </c>
      <c r="AH48" s="1" t="str">
        <f t="shared" si="13"/>
        <v/>
      </c>
      <c r="AI48" s="1" t="str">
        <f t="shared" si="2"/>
        <v/>
      </c>
      <c r="AJ48" s="1" t="str">
        <f t="shared" si="14"/>
        <v/>
      </c>
      <c r="AK48" s="4" t="str">
        <f>IF((List1!I56)&lt;&gt;"",(List1!I56),"")</f>
        <v/>
      </c>
      <c r="AL48" s="4">
        <f t="shared" si="15"/>
        <v>0</v>
      </c>
      <c r="AM48" s="4" t="str">
        <f>IF((List1!J56)&lt;&gt;"",(List1!J56),"")</f>
        <v/>
      </c>
      <c r="AN48" s="4" t="str">
        <f t="shared" si="54"/>
        <v/>
      </c>
      <c r="AO48" s="4" t="str">
        <f t="shared" si="55"/>
        <v/>
      </c>
      <c r="AP48" t="str">
        <f t="shared" si="3"/>
        <v/>
      </c>
      <c r="AQ48" t="str">
        <f t="shared" si="48"/>
        <v/>
      </c>
      <c r="AR48" t="str">
        <f t="shared" si="19"/>
        <v/>
      </c>
    </row>
    <row r="49" spans="1:44" x14ac:dyDescent="0.25">
      <c r="A49" t="s">
        <v>151</v>
      </c>
      <c r="B49" t="s">
        <v>152</v>
      </c>
      <c r="C49">
        <v>4</v>
      </c>
      <c r="D49" t="s">
        <v>53</v>
      </c>
      <c r="E49" t="s">
        <v>149</v>
      </c>
      <c r="L49" t="str">
        <f t="shared" si="4"/>
        <v>List2!R4</v>
      </c>
      <c r="M49">
        <v>46</v>
      </c>
      <c r="O49" s="21"/>
      <c r="S49" s="1" t="str">
        <f>T(List1!B57)</f>
        <v/>
      </c>
      <c r="T49" s="1" t="str">
        <f t="shared" ref="T49:Y49" si="66">IF(S49&lt;&gt;"",T(VLOOKUP($S49,$A$4:$J$570,T$1,FALSE)),"")</f>
        <v/>
      </c>
      <c r="U49" s="1" t="str">
        <f t="shared" si="66"/>
        <v/>
      </c>
      <c r="V49" s="1" t="str">
        <f t="shared" si="66"/>
        <v/>
      </c>
      <c r="W49" s="1" t="str">
        <f t="shared" si="66"/>
        <v/>
      </c>
      <c r="X49" s="1" t="str">
        <f t="shared" si="66"/>
        <v/>
      </c>
      <c r="Y49" s="1" t="str">
        <f t="shared" si="66"/>
        <v/>
      </c>
      <c r="Z49" s="1" t="str">
        <f t="shared" si="6"/>
        <v/>
      </c>
      <c r="AA49" s="1" t="str">
        <f>IF(S49&lt;&gt;"",IF(ISNA(VLOOKUP(S49,List2!S50:$S$50,2,FALSE)),"","DUPLICITA "),"")</f>
        <v/>
      </c>
      <c r="AB49" s="1" t="str">
        <f t="shared" ref="AB49" si="67">IF(ISNA(VLOOKUP(T49,$S$4:$S$49,1,FALSE)),T49,"")</f>
        <v/>
      </c>
      <c r="AC49" s="1" t="str">
        <f t="shared" ref="AC49" si="68">IF(ISNA(VLOOKUP(U49,$S$4:$S$49,1,FALSE)),U49,"")</f>
        <v/>
      </c>
      <c r="AD49" s="1" t="str">
        <f t="shared" ref="AD49" si="69">IF(ISNA(VLOOKUP(V49,$S$4:$S$49,1,FALSE)),V49,"")</f>
        <v/>
      </c>
      <c r="AE49" s="1" t="str">
        <f t="shared" ref="AE49" si="70">IF(ISNA(VLOOKUP(W49,$S$4:$S$49,1,FALSE)),W49,"")</f>
        <v/>
      </c>
      <c r="AF49" s="1" t="str">
        <f t="shared" ref="AF49" si="71">IF(ISNA(VLOOKUP(X49,$S$4:$S$49,1,FALSE)),X49,"")</f>
        <v/>
      </c>
      <c r="AG49" s="1" t="str">
        <f t="shared" ref="AG49" si="72">IF(ISNA(VLOOKUP(Y49,$S$4:$S$49,1,FALSE)),Y49,"")</f>
        <v/>
      </c>
      <c r="AH49" s="1" t="str">
        <f t="shared" si="13"/>
        <v/>
      </c>
      <c r="AI49" s="1" t="str">
        <f t="shared" si="2"/>
        <v/>
      </c>
      <c r="AJ49" s="1" t="str">
        <f t="shared" si="14"/>
        <v/>
      </c>
      <c r="AK49" s="4" t="str">
        <f>IF((List1!I57)&lt;&gt;"",(List1!I57),"")</f>
        <v/>
      </c>
      <c r="AL49" s="4">
        <f t="shared" si="15"/>
        <v>0</v>
      </c>
      <c r="AM49" s="4" t="str">
        <f>IF((List1!J57)&lt;&gt;"",(List1!J57),"")</f>
        <v/>
      </c>
      <c r="AN49" s="4" t="str">
        <f t="shared" si="54"/>
        <v/>
      </c>
      <c r="AO49" s="4" t="str">
        <f t="shared" si="55"/>
        <v/>
      </c>
      <c r="AP49" t="str">
        <f t="shared" si="3"/>
        <v/>
      </c>
      <c r="AQ49" t="str">
        <f t="shared" si="48"/>
        <v/>
      </c>
      <c r="AR49" t="str">
        <f t="shared" si="19"/>
        <v/>
      </c>
    </row>
    <row r="50" spans="1:44" x14ac:dyDescent="0.25">
      <c r="A50" t="s">
        <v>153</v>
      </c>
      <c r="B50" t="s">
        <v>154</v>
      </c>
      <c r="C50">
        <v>4</v>
      </c>
      <c r="D50" t="s">
        <v>53</v>
      </c>
      <c r="L50" t="str">
        <f t="shared" si="4"/>
        <v>List2!R4</v>
      </c>
      <c r="M50">
        <v>47</v>
      </c>
      <c r="O50" s="21"/>
      <c r="AP50" t="str">
        <f t="shared" si="3"/>
        <v/>
      </c>
      <c r="AQ50" t="str">
        <f t="shared" si="48"/>
        <v/>
      </c>
      <c r="AR50" t="str">
        <f t="shared" si="19"/>
        <v/>
      </c>
    </row>
    <row r="51" spans="1:44" x14ac:dyDescent="0.25">
      <c r="A51" t="s">
        <v>155</v>
      </c>
      <c r="B51" t="s">
        <v>156</v>
      </c>
      <c r="C51">
        <v>4</v>
      </c>
      <c r="D51" t="s">
        <v>53</v>
      </c>
      <c r="L51" t="str">
        <f t="shared" si="4"/>
        <v>List2!R4</v>
      </c>
      <c r="M51">
        <v>48</v>
      </c>
      <c r="O51" s="21"/>
    </row>
    <row r="52" spans="1:44" x14ac:dyDescent="0.25">
      <c r="A52" t="s">
        <v>157</v>
      </c>
      <c r="B52" t="s">
        <v>158</v>
      </c>
      <c r="C52">
        <v>4</v>
      </c>
      <c r="D52" t="s">
        <v>53</v>
      </c>
      <c r="L52" t="str">
        <f t="shared" si="4"/>
        <v>List2!R4</v>
      </c>
      <c r="M52">
        <v>49</v>
      </c>
      <c r="O52" s="21"/>
    </row>
    <row r="53" spans="1:44" x14ac:dyDescent="0.25">
      <c r="A53" t="s">
        <v>159</v>
      </c>
      <c r="B53" t="s">
        <v>160</v>
      </c>
      <c r="C53">
        <v>4</v>
      </c>
      <c r="D53" t="s">
        <v>53</v>
      </c>
      <c r="L53" t="str">
        <f t="shared" si="4"/>
        <v>List2!R4</v>
      </c>
      <c r="M53">
        <v>50</v>
      </c>
      <c r="O53" s="21"/>
    </row>
    <row r="54" spans="1:44" x14ac:dyDescent="0.25">
      <c r="A54" t="s">
        <v>161</v>
      </c>
      <c r="B54" t="s">
        <v>162</v>
      </c>
      <c r="C54">
        <v>4</v>
      </c>
      <c r="D54" t="s">
        <v>53</v>
      </c>
      <c r="L54" t="str">
        <f t="shared" ref="L54:L117" si="73">"List2!"&amp;VLOOKUP(D54,$P$4:$Q$9,2,FALSE)</f>
        <v>List2!R4</v>
      </c>
      <c r="M54">
        <v>51</v>
      </c>
    </row>
    <row r="55" spans="1:44" x14ac:dyDescent="0.25">
      <c r="A55" t="s">
        <v>163</v>
      </c>
      <c r="B55" t="s">
        <v>164</v>
      </c>
      <c r="C55">
        <v>4</v>
      </c>
      <c r="D55" t="s">
        <v>53</v>
      </c>
      <c r="L55" t="str">
        <f t="shared" si="73"/>
        <v>List2!R4</v>
      </c>
      <c r="M55">
        <v>52</v>
      </c>
    </row>
    <row r="56" spans="1:44" x14ac:dyDescent="0.25">
      <c r="A56" t="s">
        <v>165</v>
      </c>
      <c r="B56" t="s">
        <v>166</v>
      </c>
      <c r="C56">
        <v>4</v>
      </c>
      <c r="D56" t="s">
        <v>53</v>
      </c>
      <c r="L56" t="str">
        <f t="shared" si="73"/>
        <v>List2!R4</v>
      </c>
      <c r="M56">
        <v>53</v>
      </c>
    </row>
    <row r="57" spans="1:44" x14ac:dyDescent="0.25">
      <c r="A57" t="s">
        <v>167</v>
      </c>
      <c r="B57" t="s">
        <v>168</v>
      </c>
      <c r="C57">
        <v>4</v>
      </c>
      <c r="D57" t="s">
        <v>53</v>
      </c>
      <c r="L57" t="str">
        <f t="shared" si="73"/>
        <v>List2!R4</v>
      </c>
      <c r="M57">
        <v>54</v>
      </c>
    </row>
    <row r="58" spans="1:44" x14ac:dyDescent="0.25">
      <c r="A58" t="s">
        <v>169</v>
      </c>
      <c r="B58" t="s">
        <v>170</v>
      </c>
      <c r="C58">
        <v>4</v>
      </c>
      <c r="D58" t="s">
        <v>53</v>
      </c>
      <c r="L58" t="str">
        <f t="shared" si="73"/>
        <v>List2!R4</v>
      </c>
      <c r="M58">
        <v>55</v>
      </c>
    </row>
    <row r="59" spans="1:44" x14ac:dyDescent="0.25">
      <c r="A59" t="s">
        <v>171</v>
      </c>
      <c r="B59" t="s">
        <v>172</v>
      </c>
      <c r="C59">
        <v>4</v>
      </c>
      <c r="D59" t="s">
        <v>53</v>
      </c>
      <c r="L59" t="str">
        <f t="shared" si="73"/>
        <v>List2!R4</v>
      </c>
      <c r="M59">
        <v>56</v>
      </c>
    </row>
    <row r="60" spans="1:44" x14ac:dyDescent="0.25">
      <c r="A60" t="s">
        <v>173</v>
      </c>
      <c r="B60" t="s">
        <v>174</v>
      </c>
      <c r="C60">
        <v>4</v>
      </c>
      <c r="D60" t="s">
        <v>53</v>
      </c>
      <c r="L60" t="str">
        <f t="shared" si="73"/>
        <v>List2!R4</v>
      </c>
      <c r="M60">
        <v>57</v>
      </c>
    </row>
    <row r="61" spans="1:44" x14ac:dyDescent="0.25">
      <c r="A61" t="s">
        <v>175</v>
      </c>
      <c r="B61" t="s">
        <v>176</v>
      </c>
      <c r="C61">
        <v>4</v>
      </c>
      <c r="D61" t="s">
        <v>53</v>
      </c>
      <c r="L61" t="str">
        <f t="shared" si="73"/>
        <v>List2!R4</v>
      </c>
      <c r="M61">
        <v>58</v>
      </c>
    </row>
    <row r="62" spans="1:44" x14ac:dyDescent="0.25">
      <c r="A62" t="s">
        <v>177</v>
      </c>
      <c r="B62" t="s">
        <v>178</v>
      </c>
      <c r="C62">
        <v>4</v>
      </c>
      <c r="D62" t="s">
        <v>53</v>
      </c>
      <c r="L62" t="str">
        <f t="shared" si="73"/>
        <v>List2!R4</v>
      </c>
      <c r="M62">
        <v>59</v>
      </c>
    </row>
    <row r="63" spans="1:44" x14ac:dyDescent="0.25">
      <c r="A63" t="s">
        <v>179</v>
      </c>
      <c r="B63" t="s">
        <v>180</v>
      </c>
      <c r="C63">
        <v>4</v>
      </c>
      <c r="D63" t="s">
        <v>10</v>
      </c>
      <c r="L63" t="str">
        <f t="shared" si="73"/>
        <v>List2!R6:R8</v>
      </c>
      <c r="M63">
        <v>60</v>
      </c>
    </row>
    <row r="64" spans="1:44" x14ac:dyDescent="0.25">
      <c r="A64" t="s">
        <v>181</v>
      </c>
      <c r="B64" t="s">
        <v>182</v>
      </c>
      <c r="C64">
        <v>4</v>
      </c>
      <c r="D64" t="s">
        <v>53</v>
      </c>
      <c r="L64" t="str">
        <f t="shared" si="73"/>
        <v>List2!R4</v>
      </c>
      <c r="M64">
        <v>61</v>
      </c>
    </row>
    <row r="65" spans="1:13" x14ac:dyDescent="0.25">
      <c r="A65" t="s">
        <v>183</v>
      </c>
      <c r="B65" t="s">
        <v>184</v>
      </c>
      <c r="C65">
        <v>4</v>
      </c>
      <c r="D65" t="s">
        <v>53</v>
      </c>
      <c r="L65" t="str">
        <f t="shared" si="73"/>
        <v>List2!R4</v>
      </c>
      <c r="M65">
        <v>62</v>
      </c>
    </row>
    <row r="66" spans="1:13" x14ac:dyDescent="0.25">
      <c r="A66" t="s">
        <v>185</v>
      </c>
      <c r="B66" t="s">
        <v>186</v>
      </c>
      <c r="C66">
        <v>4</v>
      </c>
      <c r="D66" t="s">
        <v>53</v>
      </c>
      <c r="L66" t="str">
        <f t="shared" si="73"/>
        <v>List2!R4</v>
      </c>
      <c r="M66">
        <v>63</v>
      </c>
    </row>
    <row r="67" spans="1:13" x14ac:dyDescent="0.25">
      <c r="A67" t="s">
        <v>187</v>
      </c>
      <c r="B67" t="s">
        <v>188</v>
      </c>
      <c r="C67">
        <v>4</v>
      </c>
      <c r="D67" t="s">
        <v>10</v>
      </c>
      <c r="L67" t="str">
        <f t="shared" si="73"/>
        <v>List2!R6:R8</v>
      </c>
      <c r="M67">
        <v>64</v>
      </c>
    </row>
    <row r="68" spans="1:13" x14ac:dyDescent="0.25">
      <c r="A68" t="s">
        <v>189</v>
      </c>
      <c r="B68" t="s">
        <v>190</v>
      </c>
      <c r="C68">
        <v>4</v>
      </c>
      <c r="D68" t="s">
        <v>10</v>
      </c>
      <c r="L68" t="str">
        <f t="shared" si="73"/>
        <v>List2!R6:R8</v>
      </c>
      <c r="M68">
        <v>65</v>
      </c>
    </row>
    <row r="69" spans="1:13" x14ac:dyDescent="0.25">
      <c r="A69" t="s">
        <v>191</v>
      </c>
      <c r="B69" t="s">
        <v>192</v>
      </c>
      <c r="C69">
        <v>4</v>
      </c>
      <c r="D69" t="s">
        <v>10</v>
      </c>
      <c r="E69" t="s">
        <v>173</v>
      </c>
      <c r="L69" t="str">
        <f t="shared" si="73"/>
        <v>List2!R6:R8</v>
      </c>
      <c r="M69">
        <v>66</v>
      </c>
    </row>
    <row r="70" spans="1:13" x14ac:dyDescent="0.25">
      <c r="A70" t="s">
        <v>193</v>
      </c>
      <c r="B70" t="s">
        <v>194</v>
      </c>
      <c r="C70">
        <v>4</v>
      </c>
      <c r="D70" t="s">
        <v>10</v>
      </c>
      <c r="L70" t="str">
        <f t="shared" si="73"/>
        <v>List2!R6:R8</v>
      </c>
      <c r="M70">
        <v>67</v>
      </c>
    </row>
    <row r="71" spans="1:13" x14ac:dyDescent="0.25">
      <c r="A71" t="s">
        <v>195</v>
      </c>
      <c r="B71" t="s">
        <v>196</v>
      </c>
      <c r="C71">
        <v>4</v>
      </c>
      <c r="D71" t="s">
        <v>53</v>
      </c>
      <c r="L71" t="str">
        <f t="shared" si="73"/>
        <v>List2!R4</v>
      </c>
      <c r="M71">
        <v>68</v>
      </c>
    </row>
    <row r="72" spans="1:13" x14ac:dyDescent="0.25">
      <c r="A72" t="s">
        <v>197</v>
      </c>
      <c r="B72" t="s">
        <v>198</v>
      </c>
      <c r="C72">
        <v>4</v>
      </c>
      <c r="D72" t="s">
        <v>53</v>
      </c>
      <c r="E72" t="s">
        <v>199</v>
      </c>
      <c r="L72" t="str">
        <f t="shared" si="73"/>
        <v>List2!R4</v>
      </c>
      <c r="M72">
        <v>69</v>
      </c>
    </row>
    <row r="73" spans="1:13" x14ac:dyDescent="0.25">
      <c r="A73" t="s">
        <v>200</v>
      </c>
      <c r="B73" t="s">
        <v>201</v>
      </c>
      <c r="C73">
        <v>4</v>
      </c>
      <c r="D73" t="s">
        <v>10</v>
      </c>
      <c r="L73" t="str">
        <f t="shared" si="73"/>
        <v>List2!R6:R8</v>
      </c>
      <c r="M73">
        <v>70</v>
      </c>
    </row>
    <row r="74" spans="1:13" x14ac:dyDescent="0.25">
      <c r="A74" t="s">
        <v>202</v>
      </c>
      <c r="B74" t="s">
        <v>203</v>
      </c>
      <c r="C74">
        <v>4</v>
      </c>
      <c r="D74" t="s">
        <v>10</v>
      </c>
      <c r="L74" t="str">
        <f t="shared" si="73"/>
        <v>List2!R6:R8</v>
      </c>
      <c r="M74">
        <v>71</v>
      </c>
    </row>
    <row r="75" spans="1:13" x14ac:dyDescent="0.25">
      <c r="A75" t="s">
        <v>204</v>
      </c>
      <c r="B75" t="s">
        <v>205</v>
      </c>
      <c r="C75">
        <v>4</v>
      </c>
      <c r="D75" t="s">
        <v>53</v>
      </c>
      <c r="L75" t="str">
        <f t="shared" si="73"/>
        <v>List2!R4</v>
      </c>
      <c r="M75">
        <v>72</v>
      </c>
    </row>
    <row r="76" spans="1:13" x14ac:dyDescent="0.25">
      <c r="A76" t="s">
        <v>206</v>
      </c>
      <c r="B76" t="s">
        <v>207</v>
      </c>
      <c r="C76">
        <v>4</v>
      </c>
      <c r="D76" t="s">
        <v>53</v>
      </c>
      <c r="L76" t="str">
        <f t="shared" si="73"/>
        <v>List2!R4</v>
      </c>
      <c r="M76">
        <v>73</v>
      </c>
    </row>
    <row r="77" spans="1:13" x14ac:dyDescent="0.25">
      <c r="A77" t="s">
        <v>208</v>
      </c>
      <c r="B77" t="s">
        <v>209</v>
      </c>
      <c r="C77">
        <v>4</v>
      </c>
      <c r="D77" t="s">
        <v>53</v>
      </c>
      <c r="L77" t="str">
        <f t="shared" si="73"/>
        <v>List2!R4</v>
      </c>
      <c r="M77">
        <v>74</v>
      </c>
    </row>
    <row r="78" spans="1:13" x14ac:dyDescent="0.25">
      <c r="A78" t="s">
        <v>210</v>
      </c>
      <c r="B78" t="s">
        <v>211</v>
      </c>
      <c r="C78">
        <v>4</v>
      </c>
      <c r="D78" t="s">
        <v>53</v>
      </c>
      <c r="L78" t="str">
        <f t="shared" si="73"/>
        <v>List2!R4</v>
      </c>
      <c r="M78">
        <v>75</v>
      </c>
    </row>
    <row r="79" spans="1:13" x14ac:dyDescent="0.25">
      <c r="A79" t="s">
        <v>212</v>
      </c>
      <c r="B79" t="s">
        <v>213</v>
      </c>
      <c r="C79">
        <v>4</v>
      </c>
      <c r="D79" t="s">
        <v>53</v>
      </c>
      <c r="E79" t="s">
        <v>159</v>
      </c>
      <c r="L79" t="str">
        <f t="shared" si="73"/>
        <v>List2!R4</v>
      </c>
      <c r="M79">
        <v>76</v>
      </c>
    </row>
    <row r="80" spans="1:13" x14ac:dyDescent="0.25">
      <c r="A80" t="s">
        <v>214</v>
      </c>
      <c r="B80" t="s">
        <v>215</v>
      </c>
      <c r="C80">
        <v>4</v>
      </c>
      <c r="D80" t="s">
        <v>53</v>
      </c>
      <c r="L80" t="str">
        <f t="shared" si="73"/>
        <v>List2!R4</v>
      </c>
      <c r="M80">
        <v>77</v>
      </c>
    </row>
    <row r="81" spans="1:13" x14ac:dyDescent="0.25">
      <c r="A81" t="s">
        <v>216</v>
      </c>
      <c r="B81" t="s">
        <v>217</v>
      </c>
      <c r="C81">
        <v>4</v>
      </c>
      <c r="D81" t="s">
        <v>53</v>
      </c>
      <c r="L81" t="str">
        <f t="shared" si="73"/>
        <v>List2!R4</v>
      </c>
      <c r="M81">
        <v>78</v>
      </c>
    </row>
    <row r="82" spans="1:13" x14ac:dyDescent="0.25">
      <c r="A82" t="s">
        <v>218</v>
      </c>
      <c r="B82" t="s">
        <v>219</v>
      </c>
      <c r="C82">
        <v>4</v>
      </c>
      <c r="D82" t="s">
        <v>53</v>
      </c>
      <c r="L82" t="str">
        <f t="shared" si="73"/>
        <v>List2!R4</v>
      </c>
      <c r="M82">
        <v>79</v>
      </c>
    </row>
    <row r="83" spans="1:13" x14ac:dyDescent="0.25">
      <c r="A83" t="s">
        <v>220</v>
      </c>
      <c r="B83" t="s">
        <v>221</v>
      </c>
      <c r="C83">
        <v>4</v>
      </c>
      <c r="D83" t="s">
        <v>53</v>
      </c>
      <c r="L83" t="str">
        <f t="shared" si="73"/>
        <v>List2!R4</v>
      </c>
      <c r="M83">
        <v>80</v>
      </c>
    </row>
    <row r="84" spans="1:13" x14ac:dyDescent="0.25">
      <c r="A84" t="s">
        <v>222</v>
      </c>
      <c r="B84" t="s">
        <v>223</v>
      </c>
      <c r="C84">
        <v>4</v>
      </c>
      <c r="D84" t="s">
        <v>53</v>
      </c>
      <c r="L84" t="str">
        <f t="shared" si="73"/>
        <v>List2!R4</v>
      </c>
      <c r="M84">
        <v>81</v>
      </c>
    </row>
    <row r="85" spans="1:13" x14ac:dyDescent="0.25">
      <c r="A85" t="s">
        <v>224</v>
      </c>
      <c r="B85" t="s">
        <v>225</v>
      </c>
      <c r="C85">
        <v>4</v>
      </c>
      <c r="D85" t="s">
        <v>53</v>
      </c>
      <c r="L85" t="str">
        <f t="shared" si="73"/>
        <v>List2!R4</v>
      </c>
      <c r="M85">
        <v>82</v>
      </c>
    </row>
    <row r="86" spans="1:13" x14ac:dyDescent="0.25">
      <c r="A86" t="s">
        <v>226</v>
      </c>
      <c r="B86" t="s">
        <v>227</v>
      </c>
      <c r="C86">
        <v>4</v>
      </c>
      <c r="D86" t="s">
        <v>53</v>
      </c>
      <c r="L86" t="str">
        <f t="shared" si="73"/>
        <v>List2!R4</v>
      </c>
      <c r="M86">
        <v>83</v>
      </c>
    </row>
    <row r="87" spans="1:13" x14ac:dyDescent="0.25">
      <c r="A87" t="s">
        <v>228</v>
      </c>
      <c r="B87" t="s">
        <v>229</v>
      </c>
      <c r="C87">
        <v>4</v>
      </c>
      <c r="D87" t="s">
        <v>53</v>
      </c>
      <c r="L87" t="str">
        <f t="shared" si="73"/>
        <v>List2!R4</v>
      </c>
      <c r="M87">
        <v>84</v>
      </c>
    </row>
    <row r="88" spans="1:13" x14ac:dyDescent="0.25">
      <c r="A88" t="s">
        <v>230</v>
      </c>
      <c r="B88" t="s">
        <v>231</v>
      </c>
      <c r="C88">
        <v>4</v>
      </c>
      <c r="D88" t="s">
        <v>53</v>
      </c>
      <c r="L88" t="str">
        <f t="shared" si="73"/>
        <v>List2!R4</v>
      </c>
      <c r="M88">
        <v>85</v>
      </c>
    </row>
    <row r="89" spans="1:13" x14ac:dyDescent="0.25">
      <c r="A89" t="s">
        <v>232</v>
      </c>
      <c r="B89" t="s">
        <v>233</v>
      </c>
      <c r="C89">
        <v>4</v>
      </c>
      <c r="D89" t="s">
        <v>53</v>
      </c>
      <c r="L89" t="str">
        <f t="shared" si="73"/>
        <v>List2!R4</v>
      </c>
      <c r="M89">
        <v>86</v>
      </c>
    </row>
    <row r="90" spans="1:13" x14ac:dyDescent="0.25">
      <c r="A90" t="s">
        <v>234</v>
      </c>
      <c r="B90" t="s">
        <v>235</v>
      </c>
      <c r="C90">
        <v>4</v>
      </c>
      <c r="D90" t="s">
        <v>53</v>
      </c>
      <c r="L90" t="str">
        <f t="shared" si="73"/>
        <v>List2!R4</v>
      </c>
      <c r="M90">
        <v>87</v>
      </c>
    </row>
    <row r="91" spans="1:13" x14ac:dyDescent="0.25">
      <c r="A91" t="s">
        <v>236</v>
      </c>
      <c r="B91" t="s">
        <v>237</v>
      </c>
      <c r="C91">
        <v>4</v>
      </c>
      <c r="D91" t="s">
        <v>53</v>
      </c>
      <c r="L91" t="str">
        <f t="shared" si="73"/>
        <v>List2!R4</v>
      </c>
      <c r="M91">
        <v>88</v>
      </c>
    </row>
    <row r="92" spans="1:13" x14ac:dyDescent="0.25">
      <c r="A92" t="s">
        <v>238</v>
      </c>
      <c r="B92" t="s">
        <v>239</v>
      </c>
      <c r="C92">
        <v>4</v>
      </c>
      <c r="D92" t="s">
        <v>53</v>
      </c>
      <c r="L92" t="str">
        <f t="shared" si="73"/>
        <v>List2!R4</v>
      </c>
      <c r="M92">
        <v>89</v>
      </c>
    </row>
    <row r="93" spans="1:13" x14ac:dyDescent="0.25">
      <c r="A93" t="s">
        <v>240</v>
      </c>
      <c r="B93" t="s">
        <v>241</v>
      </c>
      <c r="C93">
        <v>4</v>
      </c>
      <c r="D93" t="s">
        <v>53</v>
      </c>
      <c r="L93" t="str">
        <f t="shared" si="73"/>
        <v>List2!R4</v>
      </c>
      <c r="M93">
        <v>90</v>
      </c>
    </row>
    <row r="94" spans="1:13" x14ac:dyDescent="0.25">
      <c r="A94" t="s">
        <v>242</v>
      </c>
      <c r="B94" t="s">
        <v>243</v>
      </c>
      <c r="C94">
        <v>4</v>
      </c>
      <c r="D94" t="s">
        <v>53</v>
      </c>
      <c r="L94" t="str">
        <f t="shared" si="73"/>
        <v>List2!R4</v>
      </c>
      <c r="M94">
        <v>91</v>
      </c>
    </row>
    <row r="95" spans="1:13" x14ac:dyDescent="0.25">
      <c r="A95" t="s">
        <v>244</v>
      </c>
      <c r="B95" t="s">
        <v>245</v>
      </c>
      <c r="C95">
        <v>4</v>
      </c>
      <c r="D95" t="s">
        <v>53</v>
      </c>
      <c r="L95" t="str">
        <f t="shared" si="73"/>
        <v>List2!R4</v>
      </c>
      <c r="M95">
        <v>92</v>
      </c>
    </row>
    <row r="96" spans="1:13" x14ac:dyDescent="0.25">
      <c r="A96" t="s">
        <v>246</v>
      </c>
      <c r="B96" t="s">
        <v>247</v>
      </c>
      <c r="C96">
        <v>4</v>
      </c>
      <c r="D96" t="s">
        <v>53</v>
      </c>
      <c r="L96" t="str">
        <f t="shared" si="73"/>
        <v>List2!R4</v>
      </c>
      <c r="M96">
        <v>93</v>
      </c>
    </row>
    <row r="97" spans="1:13" x14ac:dyDescent="0.25">
      <c r="A97" t="s">
        <v>248</v>
      </c>
      <c r="B97" t="s">
        <v>249</v>
      </c>
      <c r="C97">
        <v>4</v>
      </c>
      <c r="D97" t="s">
        <v>53</v>
      </c>
      <c r="L97" t="str">
        <f t="shared" si="73"/>
        <v>List2!R4</v>
      </c>
      <c r="M97">
        <v>94</v>
      </c>
    </row>
    <row r="98" spans="1:13" x14ac:dyDescent="0.25">
      <c r="A98" t="s">
        <v>250</v>
      </c>
      <c r="B98" t="s">
        <v>251</v>
      </c>
      <c r="C98">
        <v>4</v>
      </c>
      <c r="D98" t="s">
        <v>53</v>
      </c>
      <c r="L98" t="str">
        <f t="shared" si="73"/>
        <v>List2!R4</v>
      </c>
      <c r="M98">
        <v>95</v>
      </c>
    </row>
    <row r="99" spans="1:13" x14ac:dyDescent="0.25">
      <c r="A99" t="s">
        <v>252</v>
      </c>
      <c r="B99" t="s">
        <v>253</v>
      </c>
      <c r="C99">
        <v>4</v>
      </c>
      <c r="D99" t="s">
        <v>53</v>
      </c>
      <c r="L99" t="str">
        <f t="shared" si="73"/>
        <v>List2!R4</v>
      </c>
      <c r="M99">
        <v>96</v>
      </c>
    </row>
    <row r="100" spans="1:13" x14ac:dyDescent="0.25">
      <c r="A100" t="s">
        <v>254</v>
      </c>
      <c r="B100" t="s">
        <v>255</v>
      </c>
      <c r="C100">
        <v>4</v>
      </c>
      <c r="D100" t="s">
        <v>53</v>
      </c>
      <c r="L100" t="str">
        <f t="shared" si="73"/>
        <v>List2!R4</v>
      </c>
      <c r="M100">
        <v>97</v>
      </c>
    </row>
    <row r="101" spans="1:13" x14ac:dyDescent="0.25">
      <c r="A101" t="s">
        <v>256</v>
      </c>
      <c r="B101" t="s">
        <v>257</v>
      </c>
      <c r="C101">
        <v>4</v>
      </c>
      <c r="D101" t="s">
        <v>53</v>
      </c>
      <c r="L101" t="str">
        <f t="shared" si="73"/>
        <v>List2!R4</v>
      </c>
      <c r="M101">
        <v>98</v>
      </c>
    </row>
    <row r="102" spans="1:13" x14ac:dyDescent="0.25">
      <c r="A102" t="s">
        <v>258</v>
      </c>
      <c r="B102" t="s">
        <v>259</v>
      </c>
      <c r="C102">
        <v>4</v>
      </c>
      <c r="D102" t="s">
        <v>53</v>
      </c>
      <c r="L102" t="str">
        <f t="shared" si="73"/>
        <v>List2!R4</v>
      </c>
      <c r="M102">
        <v>99</v>
      </c>
    </row>
    <row r="103" spans="1:13" x14ac:dyDescent="0.25">
      <c r="A103" t="s">
        <v>260</v>
      </c>
      <c r="B103" t="s">
        <v>261</v>
      </c>
      <c r="C103">
        <v>4</v>
      </c>
      <c r="D103" t="s">
        <v>53</v>
      </c>
      <c r="L103" t="str">
        <f t="shared" si="73"/>
        <v>List2!R4</v>
      </c>
      <c r="M103">
        <v>100</v>
      </c>
    </row>
    <row r="104" spans="1:13" x14ac:dyDescent="0.25">
      <c r="A104" t="s">
        <v>262</v>
      </c>
      <c r="B104" t="s">
        <v>263</v>
      </c>
      <c r="C104">
        <v>4</v>
      </c>
      <c r="D104" t="s">
        <v>53</v>
      </c>
      <c r="L104" t="str">
        <f t="shared" si="73"/>
        <v>List2!R4</v>
      </c>
      <c r="M104">
        <v>101</v>
      </c>
    </row>
    <row r="105" spans="1:13" x14ac:dyDescent="0.25">
      <c r="A105" t="s">
        <v>264</v>
      </c>
      <c r="B105" t="s">
        <v>265</v>
      </c>
      <c r="C105">
        <v>4</v>
      </c>
      <c r="D105" t="s">
        <v>53</v>
      </c>
      <c r="L105" t="str">
        <f t="shared" si="73"/>
        <v>List2!R4</v>
      </c>
      <c r="M105">
        <v>102</v>
      </c>
    </row>
    <row r="106" spans="1:13" x14ac:dyDescent="0.25">
      <c r="A106" t="s">
        <v>266</v>
      </c>
      <c r="B106" t="s">
        <v>267</v>
      </c>
      <c r="C106">
        <v>4</v>
      </c>
      <c r="D106" t="s">
        <v>53</v>
      </c>
      <c r="L106" t="str">
        <f t="shared" si="73"/>
        <v>List2!R4</v>
      </c>
      <c r="M106">
        <v>103</v>
      </c>
    </row>
    <row r="107" spans="1:13" x14ac:dyDescent="0.25">
      <c r="A107" t="s">
        <v>268</v>
      </c>
      <c r="B107" t="s">
        <v>269</v>
      </c>
      <c r="C107">
        <v>4</v>
      </c>
      <c r="D107" t="s">
        <v>53</v>
      </c>
      <c r="L107" t="str">
        <f t="shared" si="73"/>
        <v>List2!R4</v>
      </c>
      <c r="M107">
        <v>104</v>
      </c>
    </row>
    <row r="108" spans="1:13" x14ac:dyDescent="0.25">
      <c r="A108" t="s">
        <v>270</v>
      </c>
      <c r="B108" t="s">
        <v>271</v>
      </c>
      <c r="C108">
        <v>4</v>
      </c>
      <c r="D108" t="s">
        <v>53</v>
      </c>
      <c r="L108" t="str">
        <f t="shared" si="73"/>
        <v>List2!R4</v>
      </c>
      <c r="M108">
        <v>105</v>
      </c>
    </row>
    <row r="109" spans="1:13" x14ac:dyDescent="0.25">
      <c r="A109" t="s">
        <v>272</v>
      </c>
      <c r="B109" t="s">
        <v>273</v>
      </c>
      <c r="C109">
        <v>4</v>
      </c>
      <c r="D109" t="s">
        <v>53</v>
      </c>
      <c r="L109" t="str">
        <f t="shared" si="73"/>
        <v>List2!R4</v>
      </c>
      <c r="M109">
        <v>106</v>
      </c>
    </row>
    <row r="110" spans="1:13" x14ac:dyDescent="0.25">
      <c r="A110" t="s">
        <v>274</v>
      </c>
      <c r="B110" t="s">
        <v>275</v>
      </c>
      <c r="C110">
        <v>4</v>
      </c>
      <c r="D110" t="s">
        <v>53</v>
      </c>
      <c r="L110" t="str">
        <f t="shared" si="73"/>
        <v>List2!R4</v>
      </c>
      <c r="M110">
        <v>107</v>
      </c>
    </row>
    <row r="111" spans="1:13" x14ac:dyDescent="0.25">
      <c r="A111" t="s">
        <v>276</v>
      </c>
      <c r="B111" t="s">
        <v>277</v>
      </c>
      <c r="C111">
        <v>3</v>
      </c>
      <c r="D111" t="s">
        <v>14</v>
      </c>
      <c r="L111" t="str">
        <f t="shared" si="73"/>
        <v>List2!R6:R8</v>
      </c>
      <c r="M111">
        <v>108</v>
      </c>
    </row>
    <row r="112" spans="1:13" x14ac:dyDescent="0.25">
      <c r="A112" t="s">
        <v>278</v>
      </c>
      <c r="B112" t="s">
        <v>279</v>
      </c>
      <c r="C112">
        <v>3</v>
      </c>
      <c r="D112" t="s">
        <v>14</v>
      </c>
      <c r="E112" t="s">
        <v>276</v>
      </c>
      <c r="L112" t="str">
        <f t="shared" si="73"/>
        <v>List2!R6:R8</v>
      </c>
      <c r="M112">
        <v>109</v>
      </c>
    </row>
    <row r="113" spans="1:13" x14ac:dyDescent="0.25">
      <c r="A113" t="s">
        <v>280</v>
      </c>
      <c r="B113" t="s">
        <v>281</v>
      </c>
      <c r="C113">
        <v>3</v>
      </c>
      <c r="D113" t="s">
        <v>14</v>
      </c>
      <c r="E113" t="s">
        <v>278</v>
      </c>
      <c r="L113" t="str">
        <f t="shared" si="73"/>
        <v>List2!R6:R8</v>
      </c>
      <c r="M113">
        <v>110</v>
      </c>
    </row>
    <row r="114" spans="1:13" x14ac:dyDescent="0.25">
      <c r="A114" t="s">
        <v>282</v>
      </c>
      <c r="B114" t="s">
        <v>283</v>
      </c>
      <c r="C114">
        <v>3</v>
      </c>
      <c r="D114" t="s">
        <v>14</v>
      </c>
      <c r="E114" t="s">
        <v>280</v>
      </c>
      <c r="L114" t="str">
        <f t="shared" si="73"/>
        <v>List2!R6:R8</v>
      </c>
      <c r="M114">
        <v>111</v>
      </c>
    </row>
    <row r="115" spans="1:13" x14ac:dyDescent="0.25">
      <c r="A115" t="s">
        <v>284</v>
      </c>
      <c r="B115" t="s">
        <v>285</v>
      </c>
      <c r="C115">
        <v>3</v>
      </c>
      <c r="D115" t="s">
        <v>14</v>
      </c>
      <c r="L115" t="str">
        <f t="shared" si="73"/>
        <v>List2!R6:R8</v>
      </c>
      <c r="M115">
        <v>112</v>
      </c>
    </row>
    <row r="116" spans="1:13" x14ac:dyDescent="0.25">
      <c r="A116" t="s">
        <v>286</v>
      </c>
      <c r="B116" t="s">
        <v>287</v>
      </c>
      <c r="C116">
        <v>3</v>
      </c>
      <c r="D116" t="s">
        <v>14</v>
      </c>
      <c r="E116" t="s">
        <v>284</v>
      </c>
      <c r="L116" t="str">
        <f t="shared" si="73"/>
        <v>List2!R6:R8</v>
      </c>
      <c r="M116">
        <v>113</v>
      </c>
    </row>
    <row r="117" spans="1:13" x14ac:dyDescent="0.25">
      <c r="A117" t="s">
        <v>288</v>
      </c>
      <c r="B117" t="s">
        <v>289</v>
      </c>
      <c r="C117">
        <v>3</v>
      </c>
      <c r="D117" t="s">
        <v>14</v>
      </c>
      <c r="E117" t="s">
        <v>286</v>
      </c>
      <c r="L117" t="str">
        <f t="shared" si="73"/>
        <v>List2!R6:R8</v>
      </c>
      <c r="M117">
        <v>114</v>
      </c>
    </row>
    <row r="118" spans="1:13" x14ac:dyDescent="0.25">
      <c r="A118" t="s">
        <v>290</v>
      </c>
      <c r="B118" t="s">
        <v>291</v>
      </c>
      <c r="C118">
        <v>3</v>
      </c>
      <c r="D118" t="s">
        <v>14</v>
      </c>
      <c r="E118" t="s">
        <v>288</v>
      </c>
      <c r="L118" t="str">
        <f t="shared" ref="L118:L181" si="74">"List2!"&amp;VLOOKUP(D118,$P$4:$Q$9,2,FALSE)</f>
        <v>List2!R6:R8</v>
      </c>
      <c r="M118">
        <v>115</v>
      </c>
    </row>
    <row r="119" spans="1:13" x14ac:dyDescent="0.25">
      <c r="A119" t="s">
        <v>292</v>
      </c>
      <c r="B119" t="s">
        <v>293</v>
      </c>
      <c r="C119">
        <v>3</v>
      </c>
      <c r="D119" t="s">
        <v>14</v>
      </c>
      <c r="L119" t="str">
        <f t="shared" si="74"/>
        <v>List2!R6:R8</v>
      </c>
      <c r="M119">
        <v>116</v>
      </c>
    </row>
    <row r="120" spans="1:13" x14ac:dyDescent="0.25">
      <c r="A120" t="s">
        <v>294</v>
      </c>
      <c r="B120" t="s">
        <v>295</v>
      </c>
      <c r="C120">
        <v>3</v>
      </c>
      <c r="D120" t="s">
        <v>14</v>
      </c>
      <c r="E120" t="s">
        <v>292</v>
      </c>
      <c r="L120" t="str">
        <f t="shared" si="74"/>
        <v>List2!R6:R8</v>
      </c>
      <c r="M120">
        <v>117</v>
      </c>
    </row>
    <row r="121" spans="1:13" x14ac:dyDescent="0.25">
      <c r="A121" t="s">
        <v>296</v>
      </c>
      <c r="B121" t="s">
        <v>297</v>
      </c>
      <c r="C121">
        <v>3</v>
      </c>
      <c r="D121" t="s">
        <v>14</v>
      </c>
      <c r="E121" t="s">
        <v>294</v>
      </c>
      <c r="L121" t="str">
        <f t="shared" si="74"/>
        <v>List2!R6:R8</v>
      </c>
      <c r="M121">
        <v>118</v>
      </c>
    </row>
    <row r="122" spans="1:13" x14ac:dyDescent="0.25">
      <c r="A122" t="s">
        <v>298</v>
      </c>
      <c r="B122" t="s">
        <v>299</v>
      </c>
      <c r="C122">
        <v>3</v>
      </c>
      <c r="D122" t="s">
        <v>14</v>
      </c>
      <c r="E122" t="s">
        <v>296</v>
      </c>
      <c r="L122" t="str">
        <f t="shared" si="74"/>
        <v>List2!R6:R8</v>
      </c>
      <c r="M122">
        <v>119</v>
      </c>
    </row>
    <row r="123" spans="1:13" x14ac:dyDescent="0.25">
      <c r="A123" t="s">
        <v>300</v>
      </c>
      <c r="B123" t="s">
        <v>301</v>
      </c>
      <c r="C123">
        <v>3</v>
      </c>
      <c r="D123" t="s">
        <v>14</v>
      </c>
      <c r="L123" t="str">
        <f t="shared" si="74"/>
        <v>List2!R6:R8</v>
      </c>
      <c r="M123">
        <v>120</v>
      </c>
    </row>
    <row r="124" spans="1:13" x14ac:dyDescent="0.25">
      <c r="A124" t="s">
        <v>302</v>
      </c>
      <c r="B124" t="s">
        <v>303</v>
      </c>
      <c r="C124">
        <v>3</v>
      </c>
      <c r="D124" t="s">
        <v>14</v>
      </c>
      <c r="E124" t="s">
        <v>300</v>
      </c>
      <c r="L124" t="str">
        <f t="shared" si="74"/>
        <v>List2!R6:R8</v>
      </c>
      <c r="M124">
        <v>121</v>
      </c>
    </row>
    <row r="125" spans="1:13" x14ac:dyDescent="0.25">
      <c r="A125" t="s">
        <v>304</v>
      </c>
      <c r="B125" t="s">
        <v>305</v>
      </c>
      <c r="C125">
        <v>3</v>
      </c>
      <c r="D125" t="s">
        <v>14</v>
      </c>
      <c r="E125" t="s">
        <v>302</v>
      </c>
      <c r="L125" t="str">
        <f t="shared" si="74"/>
        <v>List2!R6:R8</v>
      </c>
      <c r="M125">
        <v>122</v>
      </c>
    </row>
    <row r="126" spans="1:13" x14ac:dyDescent="0.25">
      <c r="A126" t="s">
        <v>306</v>
      </c>
      <c r="B126" t="s">
        <v>307</v>
      </c>
      <c r="C126">
        <v>3</v>
      </c>
      <c r="D126" t="s">
        <v>14</v>
      </c>
      <c r="E126" t="s">
        <v>304</v>
      </c>
      <c r="L126" t="str">
        <f t="shared" si="74"/>
        <v>List2!R6:R8</v>
      </c>
      <c r="M126">
        <v>123</v>
      </c>
    </row>
    <row r="127" spans="1:13" x14ac:dyDescent="0.25">
      <c r="A127" t="s">
        <v>308</v>
      </c>
      <c r="B127" t="s">
        <v>309</v>
      </c>
      <c r="C127">
        <v>3</v>
      </c>
      <c r="D127" t="s">
        <v>10</v>
      </c>
      <c r="L127" t="str">
        <f t="shared" si="74"/>
        <v>List2!R6:R8</v>
      </c>
      <c r="M127">
        <v>124</v>
      </c>
    </row>
    <row r="128" spans="1:13" x14ac:dyDescent="0.25">
      <c r="A128" t="s">
        <v>310</v>
      </c>
      <c r="B128" t="s">
        <v>311</v>
      </c>
      <c r="C128">
        <v>3</v>
      </c>
      <c r="D128" t="s">
        <v>10</v>
      </c>
      <c r="L128" t="str">
        <f t="shared" si="74"/>
        <v>List2!R6:R8</v>
      </c>
      <c r="M128">
        <v>125</v>
      </c>
    </row>
    <row r="129" spans="1:13" x14ac:dyDescent="0.25">
      <c r="A129" t="s">
        <v>312</v>
      </c>
      <c r="B129" t="s">
        <v>313</v>
      </c>
      <c r="C129">
        <v>3</v>
      </c>
      <c r="D129" t="s">
        <v>10</v>
      </c>
      <c r="L129" t="str">
        <f t="shared" si="74"/>
        <v>List2!R6:R8</v>
      </c>
      <c r="M129">
        <v>126</v>
      </c>
    </row>
    <row r="130" spans="1:13" x14ac:dyDescent="0.25">
      <c r="A130" t="s">
        <v>314</v>
      </c>
      <c r="B130" t="s">
        <v>315</v>
      </c>
      <c r="C130">
        <v>3</v>
      </c>
      <c r="D130" t="s">
        <v>10</v>
      </c>
      <c r="L130" t="str">
        <f t="shared" si="74"/>
        <v>List2!R6:R8</v>
      </c>
      <c r="M130">
        <v>127</v>
      </c>
    </row>
    <row r="131" spans="1:13" x14ac:dyDescent="0.25">
      <c r="A131" t="s">
        <v>316</v>
      </c>
      <c r="B131" t="s">
        <v>317</v>
      </c>
      <c r="C131">
        <v>3</v>
      </c>
      <c r="D131" t="s">
        <v>10</v>
      </c>
      <c r="L131" t="str">
        <f t="shared" si="74"/>
        <v>List2!R6:R8</v>
      </c>
      <c r="M131">
        <v>128</v>
      </c>
    </row>
    <row r="132" spans="1:13" x14ac:dyDescent="0.25">
      <c r="A132" t="s">
        <v>318</v>
      </c>
      <c r="B132" t="s">
        <v>319</v>
      </c>
      <c r="C132">
        <v>3</v>
      </c>
      <c r="D132" t="s">
        <v>10</v>
      </c>
      <c r="L132" t="str">
        <f t="shared" si="74"/>
        <v>List2!R6:R8</v>
      </c>
      <c r="M132">
        <v>129</v>
      </c>
    </row>
    <row r="133" spans="1:13" x14ac:dyDescent="0.25">
      <c r="A133" t="s">
        <v>320</v>
      </c>
      <c r="B133" t="s">
        <v>321</v>
      </c>
      <c r="C133">
        <v>3</v>
      </c>
      <c r="D133" t="s">
        <v>10</v>
      </c>
      <c r="L133" t="str">
        <f t="shared" si="74"/>
        <v>List2!R6:R8</v>
      </c>
      <c r="M133">
        <v>130</v>
      </c>
    </row>
    <row r="134" spans="1:13" x14ac:dyDescent="0.25">
      <c r="A134" t="s">
        <v>322</v>
      </c>
      <c r="B134" t="s">
        <v>323</v>
      </c>
      <c r="C134">
        <v>3</v>
      </c>
      <c r="D134" t="s">
        <v>10</v>
      </c>
      <c r="L134" t="str">
        <f t="shared" si="74"/>
        <v>List2!R6:R8</v>
      </c>
      <c r="M134">
        <v>131</v>
      </c>
    </row>
    <row r="135" spans="1:13" x14ac:dyDescent="0.25">
      <c r="A135" t="s">
        <v>324</v>
      </c>
      <c r="B135" t="s">
        <v>325</v>
      </c>
      <c r="C135">
        <v>3</v>
      </c>
      <c r="D135" t="s">
        <v>10</v>
      </c>
      <c r="L135" t="str">
        <f t="shared" si="74"/>
        <v>List2!R6:R8</v>
      </c>
      <c r="M135">
        <v>132</v>
      </c>
    </row>
    <row r="136" spans="1:13" x14ac:dyDescent="0.25">
      <c r="A136" t="s">
        <v>326</v>
      </c>
      <c r="B136" t="s">
        <v>327</v>
      </c>
      <c r="C136">
        <v>3</v>
      </c>
      <c r="D136" t="s">
        <v>10</v>
      </c>
      <c r="L136" t="str">
        <f t="shared" si="74"/>
        <v>List2!R6:R8</v>
      </c>
      <c r="M136">
        <v>133</v>
      </c>
    </row>
    <row r="137" spans="1:13" x14ac:dyDescent="0.25">
      <c r="A137" t="s">
        <v>328</v>
      </c>
      <c r="B137" t="s">
        <v>329</v>
      </c>
      <c r="C137">
        <v>3</v>
      </c>
      <c r="D137" t="s">
        <v>10</v>
      </c>
      <c r="L137" t="str">
        <f t="shared" si="74"/>
        <v>List2!R6:R8</v>
      </c>
      <c r="M137">
        <v>134</v>
      </c>
    </row>
    <row r="138" spans="1:13" x14ac:dyDescent="0.25">
      <c r="A138" t="s">
        <v>330</v>
      </c>
      <c r="B138" t="s">
        <v>331</v>
      </c>
      <c r="C138">
        <v>3</v>
      </c>
      <c r="D138" t="s">
        <v>10</v>
      </c>
      <c r="L138" t="str">
        <f t="shared" si="74"/>
        <v>List2!R6:R8</v>
      </c>
      <c r="M138">
        <v>135</v>
      </c>
    </row>
    <row r="139" spans="1:13" x14ac:dyDescent="0.25">
      <c r="A139" t="s">
        <v>332</v>
      </c>
      <c r="B139" t="s">
        <v>333</v>
      </c>
      <c r="C139">
        <v>3</v>
      </c>
      <c r="D139" t="s">
        <v>10</v>
      </c>
      <c r="L139" t="str">
        <f t="shared" si="74"/>
        <v>List2!R6:R8</v>
      </c>
      <c r="M139">
        <v>136</v>
      </c>
    </row>
    <row r="140" spans="1:13" x14ac:dyDescent="0.25">
      <c r="A140" t="s">
        <v>334</v>
      </c>
      <c r="B140" t="s">
        <v>335</v>
      </c>
      <c r="C140">
        <v>3</v>
      </c>
      <c r="D140" t="s">
        <v>10</v>
      </c>
      <c r="L140" t="str">
        <f t="shared" si="74"/>
        <v>List2!R6:R8</v>
      </c>
      <c r="M140">
        <v>137</v>
      </c>
    </row>
    <row r="141" spans="1:13" x14ac:dyDescent="0.25">
      <c r="A141" t="s">
        <v>336</v>
      </c>
      <c r="B141" t="s">
        <v>337</v>
      </c>
      <c r="C141">
        <v>3</v>
      </c>
      <c r="D141" t="s">
        <v>10</v>
      </c>
      <c r="L141" t="str">
        <f t="shared" si="74"/>
        <v>List2!R6:R8</v>
      </c>
      <c r="M141">
        <v>138</v>
      </c>
    </row>
    <row r="142" spans="1:13" x14ac:dyDescent="0.25">
      <c r="A142" t="s">
        <v>338</v>
      </c>
      <c r="B142" t="s">
        <v>339</v>
      </c>
      <c r="C142">
        <v>3</v>
      </c>
      <c r="D142" t="s">
        <v>10</v>
      </c>
      <c r="L142" t="str">
        <f t="shared" si="74"/>
        <v>List2!R6:R8</v>
      </c>
      <c r="M142">
        <v>139</v>
      </c>
    </row>
    <row r="143" spans="1:13" x14ac:dyDescent="0.25">
      <c r="A143" t="s">
        <v>340</v>
      </c>
      <c r="B143" t="s">
        <v>341</v>
      </c>
      <c r="C143">
        <v>3</v>
      </c>
      <c r="D143" t="s">
        <v>10</v>
      </c>
      <c r="L143" t="str">
        <f t="shared" si="74"/>
        <v>List2!R6:R8</v>
      </c>
      <c r="M143">
        <v>140</v>
      </c>
    </row>
    <row r="144" spans="1:13" x14ac:dyDescent="0.25">
      <c r="A144" t="s">
        <v>342</v>
      </c>
      <c r="B144" t="s">
        <v>343</v>
      </c>
      <c r="C144">
        <v>3</v>
      </c>
      <c r="D144" t="s">
        <v>10</v>
      </c>
      <c r="L144" t="str">
        <f t="shared" si="74"/>
        <v>List2!R6:R8</v>
      </c>
      <c r="M144">
        <v>141</v>
      </c>
    </row>
    <row r="145" spans="1:13" x14ac:dyDescent="0.25">
      <c r="A145" t="s">
        <v>344</v>
      </c>
      <c r="B145" t="s">
        <v>345</v>
      </c>
      <c r="C145">
        <v>3</v>
      </c>
      <c r="D145" t="s">
        <v>10</v>
      </c>
      <c r="L145" t="str">
        <f t="shared" si="74"/>
        <v>List2!R6:R8</v>
      </c>
      <c r="M145">
        <v>142</v>
      </c>
    </row>
    <row r="146" spans="1:13" x14ac:dyDescent="0.25">
      <c r="A146" t="s">
        <v>346</v>
      </c>
      <c r="B146" t="s">
        <v>347</v>
      </c>
      <c r="C146">
        <v>3</v>
      </c>
      <c r="D146" t="s">
        <v>10</v>
      </c>
      <c r="L146" t="str">
        <f t="shared" si="74"/>
        <v>List2!R6:R8</v>
      </c>
      <c r="M146">
        <v>143</v>
      </c>
    </row>
    <row r="147" spans="1:13" x14ac:dyDescent="0.25">
      <c r="A147" t="s">
        <v>348</v>
      </c>
      <c r="B147" t="s">
        <v>349</v>
      </c>
      <c r="C147">
        <v>3</v>
      </c>
      <c r="D147" t="s">
        <v>10</v>
      </c>
      <c r="L147" t="str">
        <f t="shared" si="74"/>
        <v>List2!R6:R8</v>
      </c>
      <c r="M147">
        <v>144</v>
      </c>
    </row>
    <row r="148" spans="1:13" x14ac:dyDescent="0.25">
      <c r="A148" t="s">
        <v>350</v>
      </c>
      <c r="B148" t="s">
        <v>351</v>
      </c>
      <c r="C148">
        <v>3</v>
      </c>
      <c r="D148" t="s">
        <v>53</v>
      </c>
      <c r="L148" t="str">
        <f t="shared" si="74"/>
        <v>List2!R4</v>
      </c>
      <c r="M148">
        <v>145</v>
      </c>
    </row>
    <row r="149" spans="1:13" x14ac:dyDescent="0.25">
      <c r="A149" t="s">
        <v>352</v>
      </c>
      <c r="B149" t="s">
        <v>353</v>
      </c>
      <c r="C149">
        <v>3</v>
      </c>
      <c r="D149" t="s">
        <v>53</v>
      </c>
      <c r="L149" t="str">
        <f t="shared" si="74"/>
        <v>List2!R4</v>
      </c>
      <c r="M149">
        <v>146</v>
      </c>
    </row>
    <row r="150" spans="1:13" x14ac:dyDescent="0.25">
      <c r="A150" t="s">
        <v>354</v>
      </c>
      <c r="B150" t="s">
        <v>355</v>
      </c>
      <c r="C150">
        <v>3</v>
      </c>
      <c r="D150" t="s">
        <v>10</v>
      </c>
      <c r="L150" t="str">
        <f t="shared" si="74"/>
        <v>List2!R6:R8</v>
      </c>
      <c r="M150">
        <v>147</v>
      </c>
    </row>
    <row r="151" spans="1:13" x14ac:dyDescent="0.25">
      <c r="A151" t="s">
        <v>356</v>
      </c>
      <c r="B151" t="s">
        <v>357</v>
      </c>
      <c r="C151">
        <v>3</v>
      </c>
      <c r="D151" t="s">
        <v>10</v>
      </c>
      <c r="L151" t="str">
        <f t="shared" si="74"/>
        <v>List2!R6:R8</v>
      </c>
      <c r="M151">
        <v>148</v>
      </c>
    </row>
    <row r="152" spans="1:13" x14ac:dyDescent="0.25">
      <c r="A152" t="s">
        <v>358</v>
      </c>
      <c r="B152" t="s">
        <v>359</v>
      </c>
      <c r="C152">
        <v>4</v>
      </c>
      <c r="D152" t="s">
        <v>10</v>
      </c>
      <c r="L152" t="str">
        <f t="shared" si="74"/>
        <v>List2!R6:R8</v>
      </c>
      <c r="M152">
        <v>149</v>
      </c>
    </row>
    <row r="153" spans="1:13" x14ac:dyDescent="0.25">
      <c r="A153" t="s">
        <v>360</v>
      </c>
      <c r="B153" t="s">
        <v>361</v>
      </c>
      <c r="C153">
        <v>3</v>
      </c>
      <c r="D153" t="s">
        <v>10</v>
      </c>
      <c r="L153" t="str">
        <f t="shared" si="74"/>
        <v>List2!R6:R8</v>
      </c>
      <c r="M153">
        <v>150</v>
      </c>
    </row>
    <row r="154" spans="1:13" x14ac:dyDescent="0.25">
      <c r="A154" t="s">
        <v>362</v>
      </c>
      <c r="B154" t="s">
        <v>363</v>
      </c>
      <c r="C154">
        <v>3</v>
      </c>
      <c r="D154" t="s">
        <v>10</v>
      </c>
      <c r="L154" t="str">
        <f t="shared" si="74"/>
        <v>List2!R6:R8</v>
      </c>
      <c r="M154">
        <v>151</v>
      </c>
    </row>
    <row r="155" spans="1:13" x14ac:dyDescent="0.25">
      <c r="A155" t="s">
        <v>364</v>
      </c>
      <c r="B155" t="s">
        <v>365</v>
      </c>
      <c r="C155">
        <v>3</v>
      </c>
      <c r="D155" t="s">
        <v>10</v>
      </c>
      <c r="L155" t="str">
        <f t="shared" si="74"/>
        <v>List2!R6:R8</v>
      </c>
      <c r="M155">
        <v>152</v>
      </c>
    </row>
    <row r="156" spans="1:13" x14ac:dyDescent="0.25">
      <c r="A156" t="s">
        <v>366</v>
      </c>
      <c r="B156" t="s">
        <v>367</v>
      </c>
      <c r="C156">
        <v>3</v>
      </c>
      <c r="D156" t="s">
        <v>10</v>
      </c>
      <c r="L156" t="str">
        <f t="shared" si="74"/>
        <v>List2!R6:R8</v>
      </c>
      <c r="M156">
        <v>153</v>
      </c>
    </row>
    <row r="157" spans="1:13" x14ac:dyDescent="0.25">
      <c r="A157" t="s">
        <v>368</v>
      </c>
      <c r="B157" t="s">
        <v>369</v>
      </c>
      <c r="C157">
        <v>3</v>
      </c>
      <c r="D157" t="s">
        <v>10</v>
      </c>
      <c r="L157" t="str">
        <f t="shared" si="74"/>
        <v>List2!R6:R8</v>
      </c>
      <c r="M157">
        <v>154</v>
      </c>
    </row>
    <row r="158" spans="1:13" x14ac:dyDescent="0.25">
      <c r="A158" t="s">
        <v>370</v>
      </c>
      <c r="B158" t="s">
        <v>371</v>
      </c>
      <c r="C158">
        <v>3</v>
      </c>
      <c r="D158" t="s">
        <v>10</v>
      </c>
      <c r="L158" t="str">
        <f t="shared" si="74"/>
        <v>List2!R6:R8</v>
      </c>
      <c r="M158">
        <v>155</v>
      </c>
    </row>
    <row r="159" spans="1:13" x14ac:dyDescent="0.25">
      <c r="A159" t="s">
        <v>372</v>
      </c>
      <c r="B159" t="s">
        <v>373</v>
      </c>
      <c r="C159">
        <v>4</v>
      </c>
      <c r="D159" t="s">
        <v>10</v>
      </c>
      <c r="L159" t="str">
        <f t="shared" si="74"/>
        <v>List2!R6:R8</v>
      </c>
      <c r="M159">
        <v>156</v>
      </c>
    </row>
    <row r="160" spans="1:13" x14ac:dyDescent="0.25">
      <c r="A160" t="s">
        <v>374</v>
      </c>
      <c r="B160" t="s">
        <v>375</v>
      </c>
      <c r="C160">
        <v>3</v>
      </c>
      <c r="D160" t="s">
        <v>10</v>
      </c>
      <c r="L160" t="str">
        <f t="shared" si="74"/>
        <v>List2!R6:R8</v>
      </c>
      <c r="M160">
        <v>157</v>
      </c>
    </row>
    <row r="161" spans="1:13" x14ac:dyDescent="0.25">
      <c r="A161" t="s">
        <v>376</v>
      </c>
      <c r="B161" t="s">
        <v>377</v>
      </c>
      <c r="C161">
        <v>3</v>
      </c>
      <c r="D161" t="s">
        <v>10</v>
      </c>
      <c r="L161" t="str">
        <f t="shared" si="74"/>
        <v>List2!R6:R8</v>
      </c>
      <c r="M161">
        <v>158</v>
      </c>
    </row>
    <row r="162" spans="1:13" x14ac:dyDescent="0.25">
      <c r="A162" t="s">
        <v>378</v>
      </c>
      <c r="B162" t="s">
        <v>379</v>
      </c>
      <c r="C162">
        <v>3</v>
      </c>
      <c r="D162" t="s">
        <v>10</v>
      </c>
      <c r="L162" t="str">
        <f t="shared" si="74"/>
        <v>List2!R6:R8</v>
      </c>
      <c r="M162">
        <v>159</v>
      </c>
    </row>
    <row r="163" spans="1:13" x14ac:dyDescent="0.25">
      <c r="A163" t="s">
        <v>380</v>
      </c>
      <c r="B163" t="s">
        <v>381</v>
      </c>
      <c r="C163">
        <v>3</v>
      </c>
      <c r="D163" t="s">
        <v>10</v>
      </c>
      <c r="L163" t="str">
        <f t="shared" si="74"/>
        <v>List2!R6:R8</v>
      </c>
      <c r="M163">
        <v>160</v>
      </c>
    </row>
    <row r="164" spans="1:13" x14ac:dyDescent="0.25">
      <c r="A164" t="s">
        <v>382</v>
      </c>
      <c r="B164" t="s">
        <v>383</v>
      </c>
      <c r="C164">
        <v>3</v>
      </c>
      <c r="D164" t="s">
        <v>10</v>
      </c>
      <c r="L164" t="str">
        <f t="shared" si="74"/>
        <v>List2!R6:R8</v>
      </c>
      <c r="M164">
        <v>161</v>
      </c>
    </row>
    <row r="165" spans="1:13" x14ac:dyDescent="0.25">
      <c r="A165" t="s">
        <v>384</v>
      </c>
      <c r="B165" t="s">
        <v>385</v>
      </c>
      <c r="C165">
        <v>3</v>
      </c>
      <c r="D165" t="s">
        <v>10</v>
      </c>
      <c r="L165" t="str">
        <f t="shared" si="74"/>
        <v>List2!R6:R8</v>
      </c>
      <c r="M165">
        <v>162</v>
      </c>
    </row>
    <row r="166" spans="1:13" x14ac:dyDescent="0.25">
      <c r="A166" t="s">
        <v>386</v>
      </c>
      <c r="B166" t="s">
        <v>387</v>
      </c>
      <c r="C166">
        <v>3</v>
      </c>
      <c r="D166" t="s">
        <v>10</v>
      </c>
      <c r="L166" t="str">
        <f t="shared" si="74"/>
        <v>List2!R6:R8</v>
      </c>
      <c r="M166">
        <v>163</v>
      </c>
    </row>
    <row r="167" spans="1:13" x14ac:dyDescent="0.25">
      <c r="A167" t="s">
        <v>388</v>
      </c>
      <c r="B167" t="s">
        <v>389</v>
      </c>
      <c r="C167">
        <v>3</v>
      </c>
      <c r="D167" t="s">
        <v>10</v>
      </c>
      <c r="L167" t="str">
        <f t="shared" si="74"/>
        <v>List2!R6:R8</v>
      </c>
      <c r="M167">
        <v>164</v>
      </c>
    </row>
    <row r="168" spans="1:13" x14ac:dyDescent="0.25">
      <c r="A168" t="s">
        <v>390</v>
      </c>
      <c r="B168" t="s">
        <v>391</v>
      </c>
      <c r="C168">
        <v>4</v>
      </c>
      <c r="D168" t="s">
        <v>10</v>
      </c>
      <c r="L168" t="str">
        <f t="shared" si="74"/>
        <v>List2!R6:R8</v>
      </c>
      <c r="M168">
        <v>165</v>
      </c>
    </row>
    <row r="169" spans="1:13" x14ac:dyDescent="0.25">
      <c r="A169" t="s">
        <v>392</v>
      </c>
      <c r="B169" t="s">
        <v>393</v>
      </c>
      <c r="C169">
        <v>3</v>
      </c>
      <c r="D169" t="s">
        <v>10</v>
      </c>
      <c r="L169" t="str">
        <f t="shared" si="74"/>
        <v>List2!R6:R8</v>
      </c>
      <c r="M169">
        <v>166</v>
      </c>
    </row>
    <row r="170" spans="1:13" x14ac:dyDescent="0.25">
      <c r="A170" t="s">
        <v>394</v>
      </c>
      <c r="B170" t="s">
        <v>395</v>
      </c>
      <c r="C170">
        <v>3</v>
      </c>
      <c r="D170" t="s">
        <v>10</v>
      </c>
      <c r="L170" t="str">
        <f t="shared" si="74"/>
        <v>List2!R6:R8</v>
      </c>
      <c r="M170">
        <v>167</v>
      </c>
    </row>
    <row r="171" spans="1:13" x14ac:dyDescent="0.25">
      <c r="A171" t="s">
        <v>396</v>
      </c>
      <c r="B171" t="s">
        <v>397</v>
      </c>
      <c r="C171">
        <v>3</v>
      </c>
      <c r="D171" t="s">
        <v>10</v>
      </c>
      <c r="L171" t="str">
        <f t="shared" si="74"/>
        <v>List2!R6:R8</v>
      </c>
      <c r="M171">
        <v>168</v>
      </c>
    </row>
    <row r="172" spans="1:13" x14ac:dyDescent="0.25">
      <c r="A172" t="s">
        <v>398</v>
      </c>
      <c r="B172" t="s">
        <v>399</v>
      </c>
      <c r="C172">
        <v>3</v>
      </c>
      <c r="D172" t="s">
        <v>10</v>
      </c>
      <c r="L172" t="str">
        <f t="shared" si="74"/>
        <v>List2!R6:R8</v>
      </c>
      <c r="M172">
        <v>169</v>
      </c>
    </row>
    <row r="173" spans="1:13" x14ac:dyDescent="0.25">
      <c r="A173" t="s">
        <v>400</v>
      </c>
      <c r="B173" t="s">
        <v>401</v>
      </c>
      <c r="C173">
        <v>3</v>
      </c>
      <c r="D173" t="s">
        <v>10</v>
      </c>
      <c r="L173" t="str">
        <f t="shared" si="74"/>
        <v>List2!R6:R8</v>
      </c>
      <c r="M173">
        <v>170</v>
      </c>
    </row>
    <row r="174" spans="1:13" x14ac:dyDescent="0.25">
      <c r="A174" t="s">
        <v>402</v>
      </c>
      <c r="B174" t="s">
        <v>403</v>
      </c>
      <c r="C174">
        <v>3</v>
      </c>
      <c r="D174" t="s">
        <v>10</v>
      </c>
      <c r="L174" t="str">
        <f t="shared" si="74"/>
        <v>List2!R6:R8</v>
      </c>
      <c r="M174">
        <v>171</v>
      </c>
    </row>
    <row r="175" spans="1:13" x14ac:dyDescent="0.25">
      <c r="A175" t="s">
        <v>404</v>
      </c>
      <c r="B175" t="s">
        <v>405</v>
      </c>
      <c r="C175">
        <v>3</v>
      </c>
      <c r="D175" t="s">
        <v>53</v>
      </c>
      <c r="L175" t="str">
        <f t="shared" si="74"/>
        <v>List2!R4</v>
      </c>
      <c r="M175">
        <v>172</v>
      </c>
    </row>
    <row r="176" spans="1:13" x14ac:dyDescent="0.25">
      <c r="A176" t="s">
        <v>406</v>
      </c>
      <c r="B176" t="s">
        <v>407</v>
      </c>
      <c r="C176">
        <v>3</v>
      </c>
      <c r="D176" t="s">
        <v>10</v>
      </c>
      <c r="L176" t="str">
        <f t="shared" si="74"/>
        <v>List2!R6:R8</v>
      </c>
      <c r="M176">
        <v>173</v>
      </c>
    </row>
    <row r="177" spans="1:13" x14ac:dyDescent="0.25">
      <c r="A177" t="s">
        <v>408</v>
      </c>
      <c r="B177" t="s">
        <v>409</v>
      </c>
      <c r="C177">
        <v>3</v>
      </c>
      <c r="D177" t="s">
        <v>10</v>
      </c>
      <c r="L177" t="str">
        <f t="shared" si="74"/>
        <v>List2!R6:R8</v>
      </c>
      <c r="M177">
        <v>174</v>
      </c>
    </row>
    <row r="178" spans="1:13" x14ac:dyDescent="0.25">
      <c r="A178" t="s">
        <v>410</v>
      </c>
      <c r="B178" t="s">
        <v>411</v>
      </c>
      <c r="C178">
        <v>3</v>
      </c>
      <c r="D178" t="s">
        <v>10</v>
      </c>
      <c r="L178" t="str">
        <f t="shared" si="74"/>
        <v>List2!R6:R8</v>
      </c>
      <c r="M178">
        <v>175</v>
      </c>
    </row>
    <row r="179" spans="1:13" x14ac:dyDescent="0.25">
      <c r="A179" t="s">
        <v>412</v>
      </c>
      <c r="B179" t="s">
        <v>413</v>
      </c>
      <c r="C179">
        <v>3</v>
      </c>
      <c r="D179" t="s">
        <v>10</v>
      </c>
      <c r="L179" t="str">
        <f t="shared" si="74"/>
        <v>List2!R6:R8</v>
      </c>
      <c r="M179">
        <v>176</v>
      </c>
    </row>
    <row r="180" spans="1:13" x14ac:dyDescent="0.25">
      <c r="A180" t="s">
        <v>414</v>
      </c>
      <c r="B180" t="s">
        <v>415</v>
      </c>
      <c r="C180">
        <v>3</v>
      </c>
      <c r="D180" t="s">
        <v>10</v>
      </c>
      <c r="L180" t="str">
        <f t="shared" si="74"/>
        <v>List2!R6:R8</v>
      </c>
      <c r="M180">
        <v>177</v>
      </c>
    </row>
    <row r="181" spans="1:13" x14ac:dyDescent="0.25">
      <c r="A181" t="s">
        <v>416</v>
      </c>
      <c r="B181" t="s">
        <v>417</v>
      </c>
      <c r="C181">
        <v>3</v>
      </c>
      <c r="D181" t="s">
        <v>10</v>
      </c>
      <c r="L181" t="str">
        <f t="shared" si="74"/>
        <v>List2!R6:R8</v>
      </c>
      <c r="M181">
        <v>178</v>
      </c>
    </row>
    <row r="182" spans="1:13" x14ac:dyDescent="0.25">
      <c r="A182" t="s">
        <v>418</v>
      </c>
      <c r="B182" t="s">
        <v>419</v>
      </c>
      <c r="C182">
        <v>3</v>
      </c>
      <c r="D182" t="s">
        <v>53</v>
      </c>
      <c r="L182" t="str">
        <f t="shared" ref="L182:L245" si="75">"List2!"&amp;VLOOKUP(D182,$P$4:$Q$9,2,FALSE)</f>
        <v>List2!R4</v>
      </c>
      <c r="M182">
        <v>179</v>
      </c>
    </row>
    <row r="183" spans="1:13" x14ac:dyDescent="0.25">
      <c r="A183" t="s">
        <v>420</v>
      </c>
      <c r="B183" t="s">
        <v>421</v>
      </c>
      <c r="C183">
        <v>3</v>
      </c>
      <c r="D183" t="s">
        <v>53</v>
      </c>
      <c r="L183" t="str">
        <f t="shared" si="75"/>
        <v>List2!R4</v>
      </c>
      <c r="M183">
        <v>180</v>
      </c>
    </row>
    <row r="184" spans="1:13" x14ac:dyDescent="0.25">
      <c r="A184" t="s">
        <v>422</v>
      </c>
      <c r="B184" t="s">
        <v>423</v>
      </c>
      <c r="C184">
        <v>3</v>
      </c>
      <c r="D184" t="s">
        <v>10</v>
      </c>
      <c r="L184" t="str">
        <f t="shared" si="75"/>
        <v>List2!R6:R8</v>
      </c>
      <c r="M184">
        <v>181</v>
      </c>
    </row>
    <row r="185" spans="1:13" x14ac:dyDescent="0.25">
      <c r="A185" t="s">
        <v>424</v>
      </c>
      <c r="B185" t="s">
        <v>425</v>
      </c>
      <c r="C185">
        <v>3</v>
      </c>
      <c r="D185" t="s">
        <v>10</v>
      </c>
      <c r="L185" t="str">
        <f t="shared" si="75"/>
        <v>List2!R6:R8</v>
      </c>
      <c r="M185">
        <v>182</v>
      </c>
    </row>
    <row r="186" spans="1:13" x14ac:dyDescent="0.25">
      <c r="A186" t="s">
        <v>426</v>
      </c>
      <c r="B186" t="s">
        <v>427</v>
      </c>
      <c r="C186">
        <v>3</v>
      </c>
      <c r="D186" t="s">
        <v>10</v>
      </c>
      <c r="L186" t="str">
        <f t="shared" si="75"/>
        <v>List2!R6:R8</v>
      </c>
      <c r="M186">
        <v>183</v>
      </c>
    </row>
    <row r="187" spans="1:13" x14ac:dyDescent="0.25">
      <c r="A187" t="s">
        <v>428</v>
      </c>
      <c r="B187" t="s">
        <v>429</v>
      </c>
      <c r="C187">
        <v>3</v>
      </c>
      <c r="D187" t="s">
        <v>10</v>
      </c>
      <c r="L187" t="str">
        <f t="shared" si="75"/>
        <v>List2!R6:R8</v>
      </c>
      <c r="M187">
        <v>184</v>
      </c>
    </row>
    <row r="188" spans="1:13" x14ac:dyDescent="0.25">
      <c r="A188" t="s">
        <v>430</v>
      </c>
      <c r="B188" t="s">
        <v>431</v>
      </c>
      <c r="C188">
        <v>3</v>
      </c>
      <c r="D188" t="s">
        <v>10</v>
      </c>
      <c r="L188" t="str">
        <f t="shared" si="75"/>
        <v>List2!R6:R8</v>
      </c>
      <c r="M188">
        <v>185</v>
      </c>
    </row>
    <row r="189" spans="1:13" x14ac:dyDescent="0.25">
      <c r="A189" t="s">
        <v>432</v>
      </c>
      <c r="B189" t="s">
        <v>433</v>
      </c>
      <c r="C189">
        <v>3</v>
      </c>
      <c r="D189" t="s">
        <v>10</v>
      </c>
      <c r="L189" t="str">
        <f t="shared" si="75"/>
        <v>List2!R6:R8</v>
      </c>
      <c r="M189">
        <v>186</v>
      </c>
    </row>
    <row r="190" spans="1:13" x14ac:dyDescent="0.25">
      <c r="A190" t="s">
        <v>434</v>
      </c>
      <c r="B190" t="s">
        <v>435</v>
      </c>
      <c r="C190">
        <v>3</v>
      </c>
      <c r="D190" t="s">
        <v>10</v>
      </c>
      <c r="L190" t="str">
        <f t="shared" si="75"/>
        <v>List2!R6:R8</v>
      </c>
      <c r="M190">
        <v>187</v>
      </c>
    </row>
    <row r="191" spans="1:13" x14ac:dyDescent="0.25">
      <c r="A191" t="s">
        <v>436</v>
      </c>
      <c r="B191" t="s">
        <v>437</v>
      </c>
      <c r="C191">
        <v>3</v>
      </c>
      <c r="D191" t="s">
        <v>10</v>
      </c>
      <c r="L191" t="str">
        <f t="shared" si="75"/>
        <v>List2!R6:R8</v>
      </c>
      <c r="M191">
        <v>188</v>
      </c>
    </row>
    <row r="192" spans="1:13" x14ac:dyDescent="0.25">
      <c r="A192" t="s">
        <v>438</v>
      </c>
      <c r="B192" t="s">
        <v>439</v>
      </c>
      <c r="C192">
        <v>3</v>
      </c>
      <c r="D192" t="s">
        <v>10</v>
      </c>
      <c r="L192" t="str">
        <f t="shared" si="75"/>
        <v>List2!R6:R8</v>
      </c>
      <c r="M192">
        <v>189</v>
      </c>
    </row>
    <row r="193" spans="1:15" x14ac:dyDescent="0.25">
      <c r="A193" t="s">
        <v>440</v>
      </c>
      <c r="B193" t="s">
        <v>441</v>
      </c>
      <c r="C193">
        <v>3</v>
      </c>
      <c r="D193" t="s">
        <v>10</v>
      </c>
      <c r="L193" t="str">
        <f t="shared" si="75"/>
        <v>List2!R6:R8</v>
      </c>
      <c r="M193">
        <v>190</v>
      </c>
    </row>
    <row r="194" spans="1:15" x14ac:dyDescent="0.25">
      <c r="A194" t="s">
        <v>442</v>
      </c>
      <c r="B194" t="s">
        <v>443</v>
      </c>
      <c r="C194">
        <v>3</v>
      </c>
      <c r="D194" t="s">
        <v>10</v>
      </c>
      <c r="L194" t="str">
        <f t="shared" si="75"/>
        <v>List2!R6:R8</v>
      </c>
      <c r="M194">
        <v>191</v>
      </c>
    </row>
    <row r="195" spans="1:15" x14ac:dyDescent="0.25">
      <c r="A195" t="s">
        <v>444</v>
      </c>
      <c r="B195" t="s">
        <v>445</v>
      </c>
      <c r="C195">
        <v>3</v>
      </c>
      <c r="D195" t="s">
        <v>10</v>
      </c>
      <c r="L195" t="str">
        <f t="shared" si="75"/>
        <v>List2!R6:R8</v>
      </c>
      <c r="M195">
        <v>192</v>
      </c>
    </row>
    <row r="196" spans="1:15" x14ac:dyDescent="0.25">
      <c r="A196" t="s">
        <v>446</v>
      </c>
      <c r="B196" t="s">
        <v>447</v>
      </c>
      <c r="C196">
        <v>3</v>
      </c>
      <c r="D196" t="s">
        <v>10</v>
      </c>
      <c r="L196" t="str">
        <f t="shared" si="75"/>
        <v>List2!R6:R8</v>
      </c>
      <c r="M196">
        <v>193</v>
      </c>
    </row>
    <row r="197" spans="1:15" x14ac:dyDescent="0.25">
      <c r="A197" t="s">
        <v>448</v>
      </c>
      <c r="B197" t="s">
        <v>449</v>
      </c>
      <c r="C197">
        <v>3</v>
      </c>
      <c r="D197" t="s">
        <v>10</v>
      </c>
      <c r="L197" t="str">
        <f t="shared" si="75"/>
        <v>List2!R6:R8</v>
      </c>
      <c r="M197">
        <v>194</v>
      </c>
    </row>
    <row r="198" spans="1:15" x14ac:dyDescent="0.25">
      <c r="A198" t="s">
        <v>450</v>
      </c>
      <c r="B198" t="s">
        <v>451</v>
      </c>
      <c r="C198">
        <v>3</v>
      </c>
      <c r="D198" t="s">
        <v>10</v>
      </c>
      <c r="L198" t="str">
        <f t="shared" si="75"/>
        <v>List2!R6:R8</v>
      </c>
      <c r="M198">
        <v>195</v>
      </c>
    </row>
    <row r="199" spans="1:15" x14ac:dyDescent="0.25">
      <c r="A199" t="s">
        <v>452</v>
      </c>
      <c r="B199" t="s">
        <v>453</v>
      </c>
      <c r="C199">
        <v>3</v>
      </c>
      <c r="D199" t="s">
        <v>10</v>
      </c>
      <c r="L199" t="str">
        <f t="shared" si="75"/>
        <v>List2!R6:R8</v>
      </c>
      <c r="M199">
        <v>196</v>
      </c>
    </row>
    <row r="200" spans="1:15" x14ac:dyDescent="0.25">
      <c r="A200" t="s">
        <v>454</v>
      </c>
      <c r="B200" t="s">
        <v>455</v>
      </c>
      <c r="C200">
        <v>3</v>
      </c>
      <c r="D200" t="s">
        <v>10</v>
      </c>
      <c r="L200" t="str">
        <f t="shared" si="75"/>
        <v>List2!R6:R8</v>
      </c>
      <c r="M200">
        <v>197</v>
      </c>
    </row>
    <row r="201" spans="1:15" x14ac:dyDescent="0.25">
      <c r="A201" t="s">
        <v>456</v>
      </c>
      <c r="B201" t="s">
        <v>457</v>
      </c>
      <c r="C201">
        <v>3</v>
      </c>
      <c r="D201" t="s">
        <v>10</v>
      </c>
      <c r="L201" t="str">
        <f t="shared" si="75"/>
        <v>List2!R6:R8</v>
      </c>
      <c r="M201">
        <v>198</v>
      </c>
    </row>
    <row r="202" spans="1:15" x14ac:dyDescent="0.25">
      <c r="A202" t="s">
        <v>458</v>
      </c>
      <c r="B202" t="s">
        <v>459</v>
      </c>
      <c r="C202">
        <v>3</v>
      </c>
      <c r="D202" t="s">
        <v>10</v>
      </c>
      <c r="L202" t="str">
        <f t="shared" si="75"/>
        <v>List2!R6:R8</v>
      </c>
      <c r="M202">
        <v>199</v>
      </c>
    </row>
    <row r="203" spans="1:15" x14ac:dyDescent="0.25">
      <c r="A203" t="s">
        <v>460</v>
      </c>
      <c r="B203" t="s">
        <v>461</v>
      </c>
      <c r="C203">
        <v>3</v>
      </c>
      <c r="D203" t="s">
        <v>10</v>
      </c>
      <c r="L203" t="str">
        <f t="shared" si="75"/>
        <v>List2!R6:R8</v>
      </c>
      <c r="M203">
        <v>200</v>
      </c>
    </row>
    <row r="204" spans="1:15" x14ac:dyDescent="0.25">
      <c r="A204" t="s">
        <v>462</v>
      </c>
      <c r="B204" t="s">
        <v>463</v>
      </c>
      <c r="C204">
        <v>3</v>
      </c>
      <c r="D204" t="s">
        <v>10</v>
      </c>
      <c r="L204" t="str">
        <f t="shared" si="75"/>
        <v>List2!R6:R8</v>
      </c>
      <c r="M204">
        <v>201</v>
      </c>
    </row>
    <row r="205" spans="1:15" s="22" customFormat="1" x14ac:dyDescent="0.25">
      <c r="A205" s="22" t="s">
        <v>464</v>
      </c>
      <c r="B205" s="22" t="s">
        <v>465</v>
      </c>
      <c r="C205" s="22">
        <v>3</v>
      </c>
      <c r="D205" s="22" t="s">
        <v>10</v>
      </c>
      <c r="L205" s="22" t="str">
        <f t="shared" si="75"/>
        <v>List2!R6:R8</v>
      </c>
      <c r="M205" s="22">
        <v>202</v>
      </c>
      <c r="O205" s="25">
        <v>43101</v>
      </c>
    </row>
    <row r="206" spans="1:15" s="22" customFormat="1" x14ac:dyDescent="0.25">
      <c r="A206" s="22" t="s">
        <v>466</v>
      </c>
      <c r="B206" s="22" t="s">
        <v>467</v>
      </c>
      <c r="C206" s="22">
        <v>3</v>
      </c>
      <c r="D206" s="22" t="s">
        <v>10</v>
      </c>
      <c r="L206" s="22" t="str">
        <f t="shared" si="75"/>
        <v>List2!R6:R8</v>
      </c>
      <c r="M206" s="22">
        <v>203</v>
      </c>
      <c r="O206" s="25">
        <v>42917</v>
      </c>
    </row>
    <row r="207" spans="1:15" x14ac:dyDescent="0.25">
      <c r="A207" t="s">
        <v>468</v>
      </c>
      <c r="B207" t="s">
        <v>469</v>
      </c>
      <c r="C207">
        <v>3</v>
      </c>
      <c r="D207" t="s">
        <v>10</v>
      </c>
      <c r="L207" t="str">
        <f t="shared" si="75"/>
        <v>List2!R6:R8</v>
      </c>
      <c r="M207">
        <v>204</v>
      </c>
    </row>
    <row r="208" spans="1:15" x14ac:dyDescent="0.25">
      <c r="A208" t="s">
        <v>470</v>
      </c>
      <c r="B208" t="s">
        <v>471</v>
      </c>
      <c r="C208">
        <v>3</v>
      </c>
      <c r="D208" t="s">
        <v>53</v>
      </c>
      <c r="L208" t="str">
        <f t="shared" si="75"/>
        <v>List2!R4</v>
      </c>
      <c r="M208">
        <v>205</v>
      </c>
    </row>
    <row r="209" spans="1:15" s="22" customFormat="1" x14ac:dyDescent="0.25">
      <c r="A209" s="22" t="s">
        <v>472</v>
      </c>
      <c r="B209" s="22" t="s">
        <v>473</v>
      </c>
      <c r="C209" s="22">
        <v>3</v>
      </c>
      <c r="D209" s="22" t="s">
        <v>10</v>
      </c>
      <c r="L209" s="22" t="str">
        <f t="shared" si="75"/>
        <v>List2!R6:R8</v>
      </c>
      <c r="M209" s="22">
        <v>206</v>
      </c>
      <c r="O209" s="25">
        <v>42736</v>
      </c>
    </row>
    <row r="210" spans="1:15" x14ac:dyDescent="0.25">
      <c r="A210" t="s">
        <v>474</v>
      </c>
      <c r="B210" t="s">
        <v>475</v>
      </c>
      <c r="C210">
        <v>3</v>
      </c>
      <c r="D210" t="s">
        <v>10</v>
      </c>
      <c r="L210" t="str">
        <f t="shared" si="75"/>
        <v>List2!R6:R8</v>
      </c>
      <c r="M210">
        <v>207</v>
      </c>
    </row>
    <row r="211" spans="1:15" x14ac:dyDescent="0.25">
      <c r="A211" t="s">
        <v>476</v>
      </c>
      <c r="B211" t="s">
        <v>477</v>
      </c>
      <c r="C211">
        <v>3</v>
      </c>
      <c r="D211" t="s">
        <v>10</v>
      </c>
      <c r="L211" t="str">
        <f t="shared" si="75"/>
        <v>List2!R6:R8</v>
      </c>
      <c r="M211">
        <v>208</v>
      </c>
    </row>
    <row r="212" spans="1:15" x14ac:dyDescent="0.25">
      <c r="A212" t="s">
        <v>478</v>
      </c>
      <c r="B212" t="s">
        <v>479</v>
      </c>
      <c r="C212">
        <v>3</v>
      </c>
      <c r="D212" t="s">
        <v>10</v>
      </c>
      <c r="L212" t="str">
        <f t="shared" si="75"/>
        <v>List2!R6:R8</v>
      </c>
      <c r="M212">
        <v>209</v>
      </c>
    </row>
    <row r="213" spans="1:15" x14ac:dyDescent="0.25">
      <c r="A213" t="s">
        <v>480</v>
      </c>
      <c r="B213" t="s">
        <v>481</v>
      </c>
      <c r="C213">
        <v>3</v>
      </c>
      <c r="D213" t="s">
        <v>10</v>
      </c>
      <c r="L213" t="str">
        <f t="shared" si="75"/>
        <v>List2!R6:R8</v>
      </c>
      <c r="M213">
        <v>210</v>
      </c>
    </row>
    <row r="214" spans="1:15" x14ac:dyDescent="0.25">
      <c r="A214" t="s">
        <v>482</v>
      </c>
      <c r="B214" t="s">
        <v>483</v>
      </c>
      <c r="C214">
        <v>3</v>
      </c>
      <c r="D214" t="s">
        <v>10</v>
      </c>
      <c r="L214" t="str">
        <f t="shared" si="75"/>
        <v>List2!R6:R8</v>
      </c>
      <c r="M214">
        <v>211</v>
      </c>
    </row>
    <row r="215" spans="1:15" x14ac:dyDescent="0.25">
      <c r="A215" t="s">
        <v>484</v>
      </c>
      <c r="B215" t="s">
        <v>485</v>
      </c>
      <c r="C215">
        <v>4</v>
      </c>
      <c r="D215" t="s">
        <v>10</v>
      </c>
      <c r="L215" t="str">
        <f t="shared" si="75"/>
        <v>List2!R6:R8</v>
      </c>
      <c r="M215">
        <v>212</v>
      </c>
    </row>
    <row r="216" spans="1:15" x14ac:dyDescent="0.25">
      <c r="A216" t="s">
        <v>486</v>
      </c>
      <c r="B216" t="s">
        <v>487</v>
      </c>
      <c r="C216">
        <v>3</v>
      </c>
      <c r="D216" t="s">
        <v>10</v>
      </c>
      <c r="L216" t="str">
        <f t="shared" si="75"/>
        <v>List2!R6:R8</v>
      </c>
      <c r="M216">
        <v>213</v>
      </c>
    </row>
    <row r="217" spans="1:15" x14ac:dyDescent="0.25">
      <c r="A217" t="s">
        <v>488</v>
      </c>
      <c r="B217" t="s">
        <v>489</v>
      </c>
      <c r="C217">
        <v>3</v>
      </c>
      <c r="D217" t="s">
        <v>10</v>
      </c>
      <c r="L217" t="str">
        <f t="shared" si="75"/>
        <v>List2!R6:R8</v>
      </c>
      <c r="M217">
        <v>214</v>
      </c>
    </row>
    <row r="218" spans="1:15" x14ac:dyDescent="0.25">
      <c r="A218" t="s">
        <v>490</v>
      </c>
      <c r="B218" t="s">
        <v>491</v>
      </c>
      <c r="C218">
        <v>3</v>
      </c>
      <c r="D218" t="s">
        <v>10</v>
      </c>
      <c r="L218" t="str">
        <f t="shared" si="75"/>
        <v>List2!R6:R8</v>
      </c>
      <c r="M218">
        <v>215</v>
      </c>
    </row>
    <row r="219" spans="1:15" x14ac:dyDescent="0.25">
      <c r="A219" t="s">
        <v>492</v>
      </c>
      <c r="B219" t="s">
        <v>493</v>
      </c>
      <c r="C219">
        <v>3</v>
      </c>
      <c r="D219" t="s">
        <v>10</v>
      </c>
      <c r="L219" t="str">
        <f t="shared" si="75"/>
        <v>List2!R6:R8</v>
      </c>
      <c r="M219">
        <v>216</v>
      </c>
    </row>
    <row r="220" spans="1:15" x14ac:dyDescent="0.25">
      <c r="A220" t="s">
        <v>494</v>
      </c>
      <c r="B220" t="s">
        <v>495</v>
      </c>
      <c r="C220">
        <v>3</v>
      </c>
      <c r="D220" t="s">
        <v>10</v>
      </c>
      <c r="L220" t="str">
        <f t="shared" si="75"/>
        <v>List2!R6:R8</v>
      </c>
      <c r="M220">
        <v>217</v>
      </c>
    </row>
    <row r="221" spans="1:15" x14ac:dyDescent="0.25">
      <c r="A221" t="s">
        <v>496</v>
      </c>
      <c r="B221" t="s">
        <v>497</v>
      </c>
      <c r="C221">
        <v>3</v>
      </c>
      <c r="D221" t="s">
        <v>10</v>
      </c>
      <c r="L221" t="str">
        <f t="shared" si="75"/>
        <v>List2!R6:R8</v>
      </c>
      <c r="M221">
        <v>218</v>
      </c>
    </row>
    <row r="222" spans="1:15" x14ac:dyDescent="0.25">
      <c r="A222" t="s">
        <v>498</v>
      </c>
      <c r="B222" t="s">
        <v>499</v>
      </c>
      <c r="C222">
        <v>3</v>
      </c>
      <c r="D222" t="s">
        <v>10</v>
      </c>
      <c r="L222" t="str">
        <f t="shared" si="75"/>
        <v>List2!R6:R8</v>
      </c>
      <c r="M222">
        <v>219</v>
      </c>
    </row>
    <row r="223" spans="1:15" x14ac:dyDescent="0.25">
      <c r="A223" t="s">
        <v>500</v>
      </c>
      <c r="B223" t="s">
        <v>501</v>
      </c>
      <c r="C223">
        <v>3</v>
      </c>
      <c r="D223" t="s">
        <v>10</v>
      </c>
      <c r="L223" t="str">
        <f t="shared" si="75"/>
        <v>List2!R6:R8</v>
      </c>
      <c r="M223">
        <v>220</v>
      </c>
    </row>
    <row r="224" spans="1:15" x14ac:dyDescent="0.25">
      <c r="A224" t="s">
        <v>502</v>
      </c>
      <c r="B224" t="s">
        <v>503</v>
      </c>
      <c r="C224">
        <v>3</v>
      </c>
      <c r="D224" t="s">
        <v>10</v>
      </c>
      <c r="E224" t="s">
        <v>500</v>
      </c>
      <c r="L224" t="str">
        <f t="shared" si="75"/>
        <v>List2!R6:R8</v>
      </c>
      <c r="M224">
        <v>221</v>
      </c>
    </row>
    <row r="225" spans="1:13" x14ac:dyDescent="0.25">
      <c r="A225" t="s">
        <v>504</v>
      </c>
      <c r="B225" t="s">
        <v>505</v>
      </c>
      <c r="C225">
        <v>3</v>
      </c>
      <c r="D225" t="s">
        <v>10</v>
      </c>
      <c r="L225" t="str">
        <f t="shared" si="75"/>
        <v>List2!R6:R8</v>
      </c>
      <c r="M225">
        <v>222</v>
      </c>
    </row>
    <row r="226" spans="1:13" x14ac:dyDescent="0.25">
      <c r="A226" t="s">
        <v>506</v>
      </c>
      <c r="B226" t="s">
        <v>507</v>
      </c>
      <c r="C226">
        <v>3</v>
      </c>
      <c r="D226" t="s">
        <v>10</v>
      </c>
      <c r="L226" t="str">
        <f t="shared" si="75"/>
        <v>List2!R6:R8</v>
      </c>
      <c r="M226">
        <v>223</v>
      </c>
    </row>
    <row r="227" spans="1:13" x14ac:dyDescent="0.25">
      <c r="A227" t="s">
        <v>508</v>
      </c>
      <c r="B227" t="s">
        <v>509</v>
      </c>
      <c r="C227">
        <v>3</v>
      </c>
      <c r="D227" t="s">
        <v>10</v>
      </c>
      <c r="L227" t="str">
        <f t="shared" si="75"/>
        <v>List2!R6:R8</v>
      </c>
      <c r="M227">
        <v>224</v>
      </c>
    </row>
    <row r="228" spans="1:13" x14ac:dyDescent="0.25">
      <c r="A228" t="s">
        <v>510</v>
      </c>
      <c r="B228" t="s">
        <v>511</v>
      </c>
      <c r="C228">
        <v>3</v>
      </c>
      <c r="D228" t="s">
        <v>10</v>
      </c>
      <c r="L228" t="str">
        <f t="shared" si="75"/>
        <v>List2!R6:R8</v>
      </c>
      <c r="M228">
        <v>225</v>
      </c>
    </row>
    <row r="229" spans="1:13" x14ac:dyDescent="0.25">
      <c r="A229" t="s">
        <v>512</v>
      </c>
      <c r="B229" t="s">
        <v>513</v>
      </c>
      <c r="C229">
        <v>3</v>
      </c>
      <c r="D229" t="s">
        <v>10</v>
      </c>
      <c r="L229" t="str">
        <f t="shared" si="75"/>
        <v>List2!R6:R8</v>
      </c>
      <c r="M229">
        <v>226</v>
      </c>
    </row>
    <row r="230" spans="1:13" x14ac:dyDescent="0.25">
      <c r="A230" t="s">
        <v>514</v>
      </c>
      <c r="B230" t="s">
        <v>515</v>
      </c>
      <c r="C230">
        <v>3</v>
      </c>
      <c r="D230" t="s">
        <v>10</v>
      </c>
      <c r="L230" t="str">
        <f t="shared" si="75"/>
        <v>List2!R6:R8</v>
      </c>
      <c r="M230">
        <v>227</v>
      </c>
    </row>
    <row r="231" spans="1:13" x14ac:dyDescent="0.25">
      <c r="A231" t="s">
        <v>516</v>
      </c>
      <c r="B231" t="s">
        <v>517</v>
      </c>
      <c r="C231">
        <v>3</v>
      </c>
      <c r="D231" t="s">
        <v>10</v>
      </c>
      <c r="L231" t="str">
        <f t="shared" si="75"/>
        <v>List2!R6:R8</v>
      </c>
      <c r="M231">
        <v>228</v>
      </c>
    </row>
    <row r="232" spans="1:13" x14ac:dyDescent="0.25">
      <c r="A232" t="s">
        <v>518</v>
      </c>
      <c r="B232" t="s">
        <v>519</v>
      </c>
      <c r="C232">
        <v>3</v>
      </c>
      <c r="D232" t="s">
        <v>10</v>
      </c>
      <c r="L232" t="str">
        <f t="shared" si="75"/>
        <v>List2!R6:R8</v>
      </c>
      <c r="M232">
        <v>229</v>
      </c>
    </row>
    <row r="233" spans="1:13" x14ac:dyDescent="0.25">
      <c r="A233" t="s">
        <v>520</v>
      </c>
      <c r="B233" t="s">
        <v>521</v>
      </c>
      <c r="C233">
        <v>3</v>
      </c>
      <c r="D233" t="s">
        <v>10</v>
      </c>
      <c r="L233" t="str">
        <f t="shared" si="75"/>
        <v>List2!R6:R8</v>
      </c>
      <c r="M233">
        <v>230</v>
      </c>
    </row>
    <row r="234" spans="1:13" x14ac:dyDescent="0.25">
      <c r="A234" t="s">
        <v>522</v>
      </c>
      <c r="B234" t="s">
        <v>523</v>
      </c>
      <c r="C234">
        <v>3</v>
      </c>
      <c r="D234" t="s">
        <v>10</v>
      </c>
      <c r="L234" t="str">
        <f t="shared" si="75"/>
        <v>List2!R6:R8</v>
      </c>
      <c r="M234">
        <v>231</v>
      </c>
    </row>
    <row r="235" spans="1:13" x14ac:dyDescent="0.25">
      <c r="A235" t="s">
        <v>524</v>
      </c>
      <c r="B235" t="s">
        <v>525</v>
      </c>
      <c r="C235">
        <v>3</v>
      </c>
      <c r="D235" t="s">
        <v>10</v>
      </c>
      <c r="L235" t="str">
        <f t="shared" si="75"/>
        <v>List2!R6:R8</v>
      </c>
      <c r="M235">
        <v>232</v>
      </c>
    </row>
    <row r="236" spans="1:13" x14ac:dyDescent="0.25">
      <c r="A236" t="s">
        <v>526</v>
      </c>
      <c r="B236" t="s">
        <v>527</v>
      </c>
      <c r="C236">
        <v>3</v>
      </c>
      <c r="D236" t="s">
        <v>10</v>
      </c>
      <c r="L236" t="str">
        <f t="shared" si="75"/>
        <v>List2!R6:R8</v>
      </c>
      <c r="M236">
        <v>233</v>
      </c>
    </row>
    <row r="237" spans="1:13" x14ac:dyDescent="0.25">
      <c r="A237" t="s">
        <v>528</v>
      </c>
      <c r="B237" t="s">
        <v>529</v>
      </c>
      <c r="C237">
        <v>3</v>
      </c>
      <c r="D237" t="s">
        <v>10</v>
      </c>
      <c r="L237" t="str">
        <f t="shared" si="75"/>
        <v>List2!R6:R8</v>
      </c>
      <c r="M237">
        <v>234</v>
      </c>
    </row>
    <row r="238" spans="1:13" x14ac:dyDescent="0.25">
      <c r="A238" t="s">
        <v>530</v>
      </c>
      <c r="B238" t="s">
        <v>531</v>
      </c>
      <c r="C238">
        <v>3</v>
      </c>
      <c r="D238" t="s">
        <v>10</v>
      </c>
      <c r="L238" t="str">
        <f t="shared" si="75"/>
        <v>List2!R6:R8</v>
      </c>
      <c r="M238">
        <v>235</v>
      </c>
    </row>
    <row r="239" spans="1:13" x14ac:dyDescent="0.25">
      <c r="A239" t="s">
        <v>532</v>
      </c>
      <c r="B239" t="s">
        <v>533</v>
      </c>
      <c r="C239">
        <v>3</v>
      </c>
      <c r="D239" t="s">
        <v>10</v>
      </c>
      <c r="L239" t="str">
        <f t="shared" si="75"/>
        <v>List2!R6:R8</v>
      </c>
      <c r="M239">
        <v>236</v>
      </c>
    </row>
    <row r="240" spans="1:13" x14ac:dyDescent="0.25">
      <c r="A240" t="s">
        <v>534</v>
      </c>
      <c r="B240" t="s">
        <v>535</v>
      </c>
      <c r="C240">
        <v>3</v>
      </c>
      <c r="D240" t="s">
        <v>10</v>
      </c>
      <c r="L240" t="str">
        <f t="shared" si="75"/>
        <v>List2!R6:R8</v>
      </c>
      <c r="M240">
        <v>237</v>
      </c>
    </row>
    <row r="241" spans="1:13" x14ac:dyDescent="0.25">
      <c r="A241" t="s">
        <v>536</v>
      </c>
      <c r="B241" t="s">
        <v>537</v>
      </c>
      <c r="C241">
        <v>3</v>
      </c>
      <c r="D241" t="s">
        <v>10</v>
      </c>
      <c r="L241" t="str">
        <f t="shared" si="75"/>
        <v>List2!R6:R8</v>
      </c>
      <c r="M241">
        <v>238</v>
      </c>
    </row>
    <row r="242" spans="1:13" x14ac:dyDescent="0.25">
      <c r="A242" t="s">
        <v>538</v>
      </c>
      <c r="B242" t="s">
        <v>539</v>
      </c>
      <c r="C242">
        <v>3</v>
      </c>
      <c r="D242" t="s">
        <v>10</v>
      </c>
      <c r="L242" t="str">
        <f t="shared" si="75"/>
        <v>List2!R6:R8</v>
      </c>
      <c r="M242">
        <v>239</v>
      </c>
    </row>
    <row r="243" spans="1:13" x14ac:dyDescent="0.25">
      <c r="A243" t="s">
        <v>540</v>
      </c>
      <c r="B243" t="s">
        <v>541</v>
      </c>
      <c r="C243">
        <v>3</v>
      </c>
      <c r="D243" t="s">
        <v>10</v>
      </c>
      <c r="E243" t="s">
        <v>538</v>
      </c>
      <c r="L243" t="str">
        <f t="shared" si="75"/>
        <v>List2!R6:R8</v>
      </c>
      <c r="M243">
        <v>240</v>
      </c>
    </row>
    <row r="244" spans="1:13" x14ac:dyDescent="0.25">
      <c r="A244" t="s">
        <v>542</v>
      </c>
      <c r="B244" t="s">
        <v>543</v>
      </c>
      <c r="C244">
        <v>3</v>
      </c>
      <c r="D244" t="s">
        <v>10</v>
      </c>
      <c r="L244" t="str">
        <f t="shared" si="75"/>
        <v>List2!R6:R8</v>
      </c>
      <c r="M244">
        <v>241</v>
      </c>
    </row>
    <row r="245" spans="1:13" x14ac:dyDescent="0.25">
      <c r="A245" t="s">
        <v>544</v>
      </c>
      <c r="B245" t="s">
        <v>545</v>
      </c>
      <c r="C245">
        <v>3</v>
      </c>
      <c r="D245" t="s">
        <v>10</v>
      </c>
      <c r="L245" t="str">
        <f t="shared" si="75"/>
        <v>List2!R6:R8</v>
      </c>
      <c r="M245">
        <v>242</v>
      </c>
    </row>
    <row r="246" spans="1:13" x14ac:dyDescent="0.25">
      <c r="A246" t="s">
        <v>546</v>
      </c>
      <c r="B246" t="s">
        <v>547</v>
      </c>
      <c r="C246">
        <v>3</v>
      </c>
      <c r="D246" t="s">
        <v>10</v>
      </c>
      <c r="L246" t="str">
        <f t="shared" ref="L246:L309" si="76">"List2!"&amp;VLOOKUP(D246,$P$4:$Q$9,2,FALSE)</f>
        <v>List2!R6:R8</v>
      </c>
      <c r="M246">
        <v>243</v>
      </c>
    </row>
    <row r="247" spans="1:13" x14ac:dyDescent="0.25">
      <c r="A247" t="s">
        <v>548</v>
      </c>
      <c r="B247" t="s">
        <v>549</v>
      </c>
      <c r="C247">
        <v>3</v>
      </c>
      <c r="D247" t="s">
        <v>10</v>
      </c>
      <c r="L247" t="str">
        <f t="shared" si="76"/>
        <v>List2!R6:R8</v>
      </c>
      <c r="M247">
        <v>244</v>
      </c>
    </row>
    <row r="248" spans="1:13" x14ac:dyDescent="0.25">
      <c r="A248" t="s">
        <v>550</v>
      </c>
      <c r="B248" t="s">
        <v>551</v>
      </c>
      <c r="C248">
        <v>3</v>
      </c>
      <c r="D248" t="s">
        <v>10</v>
      </c>
      <c r="L248" t="str">
        <f t="shared" si="76"/>
        <v>List2!R6:R8</v>
      </c>
      <c r="M248">
        <v>245</v>
      </c>
    </row>
    <row r="249" spans="1:13" x14ac:dyDescent="0.25">
      <c r="A249" t="s">
        <v>552</v>
      </c>
      <c r="B249" t="s">
        <v>553</v>
      </c>
      <c r="C249">
        <v>4</v>
      </c>
      <c r="D249" t="s">
        <v>53</v>
      </c>
      <c r="L249" t="str">
        <f t="shared" si="76"/>
        <v>List2!R4</v>
      </c>
      <c r="M249">
        <v>246</v>
      </c>
    </row>
    <row r="250" spans="1:13" x14ac:dyDescent="0.25">
      <c r="A250" t="s">
        <v>554</v>
      </c>
      <c r="B250" t="s">
        <v>555</v>
      </c>
      <c r="C250">
        <v>3</v>
      </c>
      <c r="D250" t="s">
        <v>10</v>
      </c>
      <c r="L250" t="str">
        <f t="shared" si="76"/>
        <v>List2!R6:R8</v>
      </c>
      <c r="M250">
        <v>247</v>
      </c>
    </row>
    <row r="251" spans="1:13" x14ac:dyDescent="0.25">
      <c r="A251" t="s">
        <v>556</v>
      </c>
      <c r="B251" t="s">
        <v>557</v>
      </c>
      <c r="C251">
        <v>3</v>
      </c>
      <c r="D251" t="s">
        <v>10</v>
      </c>
      <c r="L251" t="str">
        <f t="shared" si="76"/>
        <v>List2!R6:R8</v>
      </c>
      <c r="M251">
        <v>248</v>
      </c>
    </row>
    <row r="252" spans="1:13" x14ac:dyDescent="0.25">
      <c r="A252" t="s">
        <v>558</v>
      </c>
      <c r="B252" t="s">
        <v>559</v>
      </c>
      <c r="C252">
        <v>3</v>
      </c>
      <c r="D252" t="s">
        <v>10</v>
      </c>
      <c r="L252" t="str">
        <f t="shared" si="76"/>
        <v>List2!R6:R8</v>
      </c>
      <c r="M252">
        <v>249</v>
      </c>
    </row>
    <row r="253" spans="1:13" x14ac:dyDescent="0.25">
      <c r="A253" t="s">
        <v>560</v>
      </c>
      <c r="B253" t="s">
        <v>561</v>
      </c>
      <c r="C253">
        <v>4</v>
      </c>
      <c r="D253" t="s">
        <v>10</v>
      </c>
      <c r="L253" t="str">
        <f t="shared" si="76"/>
        <v>List2!R6:R8</v>
      </c>
      <c r="M253">
        <v>250</v>
      </c>
    </row>
    <row r="254" spans="1:13" x14ac:dyDescent="0.25">
      <c r="A254" t="s">
        <v>562</v>
      </c>
      <c r="B254" t="s">
        <v>563</v>
      </c>
      <c r="C254">
        <v>3</v>
      </c>
      <c r="D254" t="s">
        <v>10</v>
      </c>
      <c r="L254" t="str">
        <f t="shared" si="76"/>
        <v>List2!R6:R8</v>
      </c>
      <c r="M254">
        <v>251</v>
      </c>
    </row>
    <row r="255" spans="1:13" x14ac:dyDescent="0.25">
      <c r="A255" t="s">
        <v>564</v>
      </c>
      <c r="B255" t="s">
        <v>565</v>
      </c>
      <c r="C255">
        <v>4</v>
      </c>
      <c r="D255" t="s">
        <v>10</v>
      </c>
      <c r="L255" t="str">
        <f t="shared" si="76"/>
        <v>List2!R6:R8</v>
      </c>
      <c r="M255">
        <v>252</v>
      </c>
    </row>
    <row r="256" spans="1:13" x14ac:dyDescent="0.25">
      <c r="A256" t="s">
        <v>566</v>
      </c>
      <c r="B256" t="s">
        <v>567</v>
      </c>
      <c r="C256">
        <v>3</v>
      </c>
      <c r="D256" t="s">
        <v>10</v>
      </c>
      <c r="L256" t="str">
        <f t="shared" si="76"/>
        <v>List2!R6:R8</v>
      </c>
      <c r="M256">
        <v>253</v>
      </c>
    </row>
    <row r="257" spans="1:13" x14ac:dyDescent="0.25">
      <c r="A257" t="s">
        <v>568</v>
      </c>
      <c r="B257" t="s">
        <v>569</v>
      </c>
      <c r="C257">
        <v>4</v>
      </c>
      <c r="D257" t="s">
        <v>10</v>
      </c>
      <c r="L257" t="str">
        <f t="shared" si="76"/>
        <v>List2!R6:R8</v>
      </c>
      <c r="M257">
        <v>254</v>
      </c>
    </row>
    <row r="258" spans="1:13" x14ac:dyDescent="0.25">
      <c r="A258" t="s">
        <v>570</v>
      </c>
      <c r="B258" t="s">
        <v>571</v>
      </c>
      <c r="C258">
        <v>3</v>
      </c>
      <c r="D258" t="s">
        <v>10</v>
      </c>
      <c r="L258" t="str">
        <f t="shared" si="76"/>
        <v>List2!R6:R8</v>
      </c>
      <c r="M258">
        <v>255</v>
      </c>
    </row>
    <row r="259" spans="1:13" x14ac:dyDescent="0.25">
      <c r="A259" t="s">
        <v>572</v>
      </c>
      <c r="B259" t="s">
        <v>573</v>
      </c>
      <c r="C259">
        <v>3</v>
      </c>
      <c r="D259" t="s">
        <v>10</v>
      </c>
      <c r="L259" t="str">
        <f t="shared" si="76"/>
        <v>List2!R6:R8</v>
      </c>
      <c r="M259">
        <v>256</v>
      </c>
    </row>
    <row r="260" spans="1:13" x14ac:dyDescent="0.25">
      <c r="A260" t="s">
        <v>574</v>
      </c>
      <c r="B260" t="s">
        <v>575</v>
      </c>
      <c r="C260">
        <v>3</v>
      </c>
      <c r="D260" t="s">
        <v>10</v>
      </c>
      <c r="L260" t="str">
        <f t="shared" si="76"/>
        <v>List2!R6:R8</v>
      </c>
      <c r="M260">
        <v>257</v>
      </c>
    </row>
    <row r="261" spans="1:13" x14ac:dyDescent="0.25">
      <c r="A261" t="s">
        <v>576</v>
      </c>
      <c r="B261" t="s">
        <v>577</v>
      </c>
      <c r="C261">
        <v>4</v>
      </c>
      <c r="D261" t="s">
        <v>10</v>
      </c>
      <c r="L261" t="str">
        <f t="shared" si="76"/>
        <v>List2!R6:R8</v>
      </c>
      <c r="M261">
        <v>258</v>
      </c>
    </row>
    <row r="262" spans="1:13" x14ac:dyDescent="0.25">
      <c r="A262" t="s">
        <v>578</v>
      </c>
      <c r="B262" t="s">
        <v>579</v>
      </c>
      <c r="C262">
        <v>3</v>
      </c>
      <c r="D262" t="s">
        <v>10</v>
      </c>
      <c r="L262" t="str">
        <f t="shared" si="76"/>
        <v>List2!R6:R8</v>
      </c>
      <c r="M262">
        <v>259</v>
      </c>
    </row>
    <row r="263" spans="1:13" x14ac:dyDescent="0.25">
      <c r="A263" t="s">
        <v>580</v>
      </c>
      <c r="B263" t="s">
        <v>581</v>
      </c>
      <c r="C263">
        <v>4</v>
      </c>
      <c r="D263" t="s">
        <v>10</v>
      </c>
      <c r="L263" t="str">
        <f t="shared" si="76"/>
        <v>List2!R6:R8</v>
      </c>
      <c r="M263">
        <v>260</v>
      </c>
    </row>
    <row r="264" spans="1:13" x14ac:dyDescent="0.25">
      <c r="A264" t="s">
        <v>582</v>
      </c>
      <c r="B264" t="s">
        <v>583</v>
      </c>
      <c r="C264">
        <v>3</v>
      </c>
      <c r="D264" t="s">
        <v>10</v>
      </c>
      <c r="L264" t="str">
        <f t="shared" si="76"/>
        <v>List2!R6:R8</v>
      </c>
      <c r="M264">
        <v>261</v>
      </c>
    </row>
    <row r="265" spans="1:13" x14ac:dyDescent="0.25">
      <c r="A265" t="s">
        <v>584</v>
      </c>
      <c r="B265" t="s">
        <v>585</v>
      </c>
      <c r="C265">
        <v>3</v>
      </c>
      <c r="D265" t="s">
        <v>10</v>
      </c>
      <c r="L265" t="str">
        <f t="shared" si="76"/>
        <v>List2!R6:R8</v>
      </c>
      <c r="M265">
        <v>262</v>
      </c>
    </row>
    <row r="266" spans="1:13" x14ac:dyDescent="0.25">
      <c r="A266" t="s">
        <v>586</v>
      </c>
      <c r="B266" t="s">
        <v>587</v>
      </c>
      <c r="C266">
        <v>4</v>
      </c>
      <c r="D266" t="s">
        <v>10</v>
      </c>
      <c r="L266" t="str">
        <f t="shared" si="76"/>
        <v>List2!R6:R8</v>
      </c>
      <c r="M266">
        <v>263</v>
      </c>
    </row>
    <row r="267" spans="1:13" x14ac:dyDescent="0.25">
      <c r="A267" t="s">
        <v>588</v>
      </c>
      <c r="B267" t="s">
        <v>589</v>
      </c>
      <c r="C267">
        <v>3</v>
      </c>
      <c r="D267" t="s">
        <v>10</v>
      </c>
      <c r="L267" t="str">
        <f t="shared" si="76"/>
        <v>List2!R6:R8</v>
      </c>
      <c r="M267">
        <v>264</v>
      </c>
    </row>
    <row r="268" spans="1:13" x14ac:dyDescent="0.25">
      <c r="A268" t="s">
        <v>590</v>
      </c>
      <c r="B268" t="s">
        <v>591</v>
      </c>
      <c r="C268">
        <v>4</v>
      </c>
      <c r="D268" t="s">
        <v>10</v>
      </c>
      <c r="L268" t="str">
        <f t="shared" si="76"/>
        <v>List2!R6:R8</v>
      </c>
      <c r="M268">
        <v>265</v>
      </c>
    </row>
    <row r="269" spans="1:13" x14ac:dyDescent="0.25">
      <c r="A269" t="s">
        <v>592</v>
      </c>
      <c r="B269" t="s">
        <v>593</v>
      </c>
      <c r="C269">
        <v>3</v>
      </c>
      <c r="D269" t="s">
        <v>10</v>
      </c>
      <c r="L269" t="str">
        <f t="shared" si="76"/>
        <v>List2!R6:R8</v>
      </c>
      <c r="M269">
        <v>266</v>
      </c>
    </row>
    <row r="270" spans="1:13" x14ac:dyDescent="0.25">
      <c r="A270" t="s">
        <v>594</v>
      </c>
      <c r="B270" t="s">
        <v>595</v>
      </c>
      <c r="C270">
        <v>3</v>
      </c>
      <c r="D270" t="s">
        <v>10</v>
      </c>
      <c r="L270" t="str">
        <f t="shared" si="76"/>
        <v>List2!R6:R8</v>
      </c>
      <c r="M270">
        <v>267</v>
      </c>
    </row>
    <row r="271" spans="1:13" x14ac:dyDescent="0.25">
      <c r="A271" t="s">
        <v>596</v>
      </c>
      <c r="B271" t="s">
        <v>597</v>
      </c>
      <c r="C271">
        <v>3</v>
      </c>
      <c r="D271" t="s">
        <v>10</v>
      </c>
      <c r="L271" t="str">
        <f t="shared" si="76"/>
        <v>List2!R6:R8</v>
      </c>
      <c r="M271">
        <v>268</v>
      </c>
    </row>
    <row r="272" spans="1:13" x14ac:dyDescent="0.25">
      <c r="A272" t="s">
        <v>598</v>
      </c>
      <c r="B272" t="s">
        <v>599</v>
      </c>
      <c r="C272">
        <v>3</v>
      </c>
      <c r="D272" t="s">
        <v>10</v>
      </c>
      <c r="L272" t="str">
        <f t="shared" si="76"/>
        <v>List2!R6:R8</v>
      </c>
      <c r="M272">
        <v>269</v>
      </c>
    </row>
    <row r="273" spans="1:13" x14ac:dyDescent="0.25">
      <c r="A273" t="s">
        <v>600</v>
      </c>
      <c r="B273" t="s">
        <v>601</v>
      </c>
      <c r="C273">
        <v>4</v>
      </c>
      <c r="D273" t="s">
        <v>10</v>
      </c>
      <c r="L273" t="str">
        <f t="shared" si="76"/>
        <v>List2!R6:R8</v>
      </c>
      <c r="M273">
        <v>270</v>
      </c>
    </row>
    <row r="274" spans="1:13" x14ac:dyDescent="0.25">
      <c r="A274" t="s">
        <v>602</v>
      </c>
      <c r="B274" t="s">
        <v>603</v>
      </c>
      <c r="C274">
        <v>4</v>
      </c>
      <c r="D274" t="s">
        <v>10</v>
      </c>
      <c r="L274" t="str">
        <f t="shared" si="76"/>
        <v>List2!R6:R8</v>
      </c>
      <c r="M274">
        <v>271</v>
      </c>
    </row>
    <row r="275" spans="1:13" x14ac:dyDescent="0.25">
      <c r="A275" t="s">
        <v>604</v>
      </c>
      <c r="B275" t="s">
        <v>605</v>
      </c>
      <c r="C275">
        <v>4</v>
      </c>
      <c r="D275" t="s">
        <v>10</v>
      </c>
      <c r="L275" t="str">
        <f t="shared" si="76"/>
        <v>List2!R6:R8</v>
      </c>
      <c r="M275">
        <v>272</v>
      </c>
    </row>
    <row r="276" spans="1:13" x14ac:dyDescent="0.25">
      <c r="A276" t="s">
        <v>606</v>
      </c>
      <c r="B276" t="s">
        <v>607</v>
      </c>
      <c r="C276">
        <v>4</v>
      </c>
      <c r="D276" t="s">
        <v>10</v>
      </c>
      <c r="L276" t="str">
        <f t="shared" si="76"/>
        <v>List2!R6:R8</v>
      </c>
      <c r="M276">
        <v>273</v>
      </c>
    </row>
    <row r="277" spans="1:13" x14ac:dyDescent="0.25">
      <c r="A277" t="s">
        <v>608</v>
      </c>
      <c r="B277" t="s">
        <v>609</v>
      </c>
      <c r="C277">
        <v>4</v>
      </c>
      <c r="D277" t="s">
        <v>10</v>
      </c>
      <c r="L277" t="str">
        <f t="shared" si="76"/>
        <v>List2!R6:R8</v>
      </c>
      <c r="M277">
        <v>274</v>
      </c>
    </row>
    <row r="278" spans="1:13" x14ac:dyDescent="0.25">
      <c r="A278" t="s">
        <v>610</v>
      </c>
      <c r="B278" t="s">
        <v>611</v>
      </c>
      <c r="C278">
        <v>4</v>
      </c>
      <c r="D278" t="s">
        <v>10</v>
      </c>
      <c r="L278" t="str">
        <f t="shared" si="76"/>
        <v>List2!R6:R8</v>
      </c>
      <c r="M278">
        <v>275</v>
      </c>
    </row>
    <row r="279" spans="1:13" x14ac:dyDescent="0.25">
      <c r="A279" t="s">
        <v>612</v>
      </c>
      <c r="B279" t="s">
        <v>613</v>
      </c>
      <c r="C279">
        <v>3</v>
      </c>
      <c r="D279" t="s">
        <v>10</v>
      </c>
      <c r="L279" t="str">
        <f t="shared" si="76"/>
        <v>List2!R6:R8</v>
      </c>
      <c r="M279">
        <v>276</v>
      </c>
    </row>
    <row r="280" spans="1:13" x14ac:dyDescent="0.25">
      <c r="A280" t="s">
        <v>614</v>
      </c>
      <c r="B280" t="s">
        <v>615</v>
      </c>
      <c r="C280">
        <v>4</v>
      </c>
      <c r="D280" t="s">
        <v>10</v>
      </c>
      <c r="L280" t="str">
        <f t="shared" si="76"/>
        <v>List2!R6:R8</v>
      </c>
      <c r="M280">
        <v>277</v>
      </c>
    </row>
    <row r="281" spans="1:13" x14ac:dyDescent="0.25">
      <c r="A281" t="s">
        <v>616</v>
      </c>
      <c r="B281" t="s">
        <v>617</v>
      </c>
      <c r="C281">
        <v>4</v>
      </c>
      <c r="D281" t="s">
        <v>10</v>
      </c>
      <c r="L281" t="str">
        <f t="shared" si="76"/>
        <v>List2!R6:R8</v>
      </c>
      <c r="M281">
        <v>278</v>
      </c>
    </row>
    <row r="282" spans="1:13" x14ac:dyDescent="0.25">
      <c r="A282" t="s">
        <v>618</v>
      </c>
      <c r="B282" t="s">
        <v>619</v>
      </c>
      <c r="C282">
        <v>4</v>
      </c>
      <c r="D282" t="s">
        <v>10</v>
      </c>
      <c r="L282" t="str">
        <f t="shared" si="76"/>
        <v>List2!R6:R8</v>
      </c>
      <c r="M282">
        <v>279</v>
      </c>
    </row>
    <row r="283" spans="1:13" x14ac:dyDescent="0.25">
      <c r="A283" t="s">
        <v>620</v>
      </c>
      <c r="B283" t="s">
        <v>621</v>
      </c>
      <c r="C283">
        <v>4</v>
      </c>
      <c r="D283" t="s">
        <v>10</v>
      </c>
      <c r="L283" t="str">
        <f t="shared" si="76"/>
        <v>List2!R6:R8</v>
      </c>
      <c r="M283">
        <v>280</v>
      </c>
    </row>
    <row r="284" spans="1:13" x14ac:dyDescent="0.25">
      <c r="A284" t="s">
        <v>622</v>
      </c>
      <c r="B284" t="s">
        <v>623</v>
      </c>
      <c r="C284">
        <v>4</v>
      </c>
      <c r="D284" t="s">
        <v>10</v>
      </c>
      <c r="L284" t="str">
        <f t="shared" si="76"/>
        <v>List2!R6:R8</v>
      </c>
      <c r="M284">
        <v>281</v>
      </c>
    </row>
    <row r="285" spans="1:13" x14ac:dyDescent="0.25">
      <c r="A285" t="s">
        <v>624</v>
      </c>
      <c r="B285" t="s">
        <v>625</v>
      </c>
      <c r="C285">
        <v>4</v>
      </c>
      <c r="D285" t="s">
        <v>10</v>
      </c>
      <c r="L285" t="str">
        <f t="shared" si="76"/>
        <v>List2!R6:R8</v>
      </c>
      <c r="M285">
        <v>282</v>
      </c>
    </row>
    <row r="286" spans="1:13" x14ac:dyDescent="0.25">
      <c r="A286" t="s">
        <v>626</v>
      </c>
      <c r="B286" t="s">
        <v>627</v>
      </c>
      <c r="C286">
        <v>4</v>
      </c>
      <c r="D286" t="s">
        <v>10</v>
      </c>
      <c r="L286" t="str">
        <f t="shared" si="76"/>
        <v>List2!R6:R8</v>
      </c>
      <c r="M286">
        <v>283</v>
      </c>
    </row>
    <row r="287" spans="1:13" x14ac:dyDescent="0.25">
      <c r="A287" t="s">
        <v>628</v>
      </c>
      <c r="B287" t="s">
        <v>629</v>
      </c>
      <c r="C287">
        <v>4</v>
      </c>
      <c r="D287" t="s">
        <v>10</v>
      </c>
      <c r="L287" t="str">
        <f t="shared" si="76"/>
        <v>List2!R6:R8</v>
      </c>
      <c r="M287">
        <v>284</v>
      </c>
    </row>
    <row r="288" spans="1:13" x14ac:dyDescent="0.25">
      <c r="A288" t="s">
        <v>630</v>
      </c>
      <c r="B288" t="s">
        <v>631</v>
      </c>
      <c r="C288">
        <v>4</v>
      </c>
      <c r="D288" t="s">
        <v>10</v>
      </c>
      <c r="L288" t="str">
        <f t="shared" si="76"/>
        <v>List2!R6:R8</v>
      </c>
      <c r="M288">
        <v>285</v>
      </c>
    </row>
    <row r="289" spans="1:13" x14ac:dyDescent="0.25">
      <c r="A289" t="s">
        <v>632</v>
      </c>
      <c r="B289" t="s">
        <v>633</v>
      </c>
      <c r="C289">
        <v>3</v>
      </c>
      <c r="D289" t="s">
        <v>10</v>
      </c>
      <c r="L289" t="str">
        <f t="shared" si="76"/>
        <v>List2!R6:R8</v>
      </c>
      <c r="M289">
        <v>286</v>
      </c>
    </row>
    <row r="290" spans="1:13" x14ac:dyDescent="0.25">
      <c r="A290" t="s">
        <v>634</v>
      </c>
      <c r="B290" t="s">
        <v>635</v>
      </c>
      <c r="C290">
        <v>3</v>
      </c>
      <c r="D290" t="s">
        <v>10</v>
      </c>
      <c r="L290" t="str">
        <f t="shared" si="76"/>
        <v>List2!R6:R8</v>
      </c>
      <c r="M290">
        <v>287</v>
      </c>
    </row>
    <row r="291" spans="1:13" x14ac:dyDescent="0.25">
      <c r="A291" t="s">
        <v>636</v>
      </c>
      <c r="B291" t="s">
        <v>637</v>
      </c>
      <c r="C291">
        <v>3</v>
      </c>
      <c r="D291" t="s">
        <v>10</v>
      </c>
      <c r="L291" t="str">
        <f t="shared" si="76"/>
        <v>List2!R6:R8</v>
      </c>
      <c r="M291">
        <v>288</v>
      </c>
    </row>
    <row r="292" spans="1:13" x14ac:dyDescent="0.25">
      <c r="A292" t="s">
        <v>638</v>
      </c>
      <c r="B292" t="s">
        <v>639</v>
      </c>
      <c r="C292">
        <v>4</v>
      </c>
      <c r="D292" t="s">
        <v>10</v>
      </c>
      <c r="L292" t="str">
        <f t="shared" si="76"/>
        <v>List2!R6:R8</v>
      </c>
      <c r="M292">
        <v>289</v>
      </c>
    </row>
    <row r="293" spans="1:13" x14ac:dyDescent="0.25">
      <c r="A293" t="s">
        <v>640</v>
      </c>
      <c r="B293" t="s">
        <v>641</v>
      </c>
      <c r="C293">
        <v>4</v>
      </c>
      <c r="D293" t="s">
        <v>10</v>
      </c>
      <c r="L293" t="str">
        <f t="shared" si="76"/>
        <v>List2!R6:R8</v>
      </c>
      <c r="M293">
        <v>290</v>
      </c>
    </row>
    <row r="294" spans="1:13" x14ac:dyDescent="0.25">
      <c r="A294" t="s">
        <v>642</v>
      </c>
      <c r="B294" t="s">
        <v>643</v>
      </c>
      <c r="C294">
        <v>4</v>
      </c>
      <c r="D294" t="s">
        <v>10</v>
      </c>
      <c r="L294" t="str">
        <f t="shared" si="76"/>
        <v>List2!R6:R8</v>
      </c>
      <c r="M294">
        <v>291</v>
      </c>
    </row>
    <row r="295" spans="1:13" x14ac:dyDescent="0.25">
      <c r="A295" t="s">
        <v>644</v>
      </c>
      <c r="B295" t="s">
        <v>645</v>
      </c>
      <c r="C295">
        <v>3</v>
      </c>
      <c r="D295" t="s">
        <v>10</v>
      </c>
      <c r="L295" t="str">
        <f t="shared" si="76"/>
        <v>List2!R6:R8</v>
      </c>
      <c r="M295">
        <v>292</v>
      </c>
    </row>
    <row r="296" spans="1:13" x14ac:dyDescent="0.25">
      <c r="A296" t="s">
        <v>646</v>
      </c>
      <c r="B296" t="s">
        <v>647</v>
      </c>
      <c r="C296">
        <v>3</v>
      </c>
      <c r="D296" t="s">
        <v>10</v>
      </c>
      <c r="E296" t="s">
        <v>644</v>
      </c>
      <c r="L296" t="str">
        <f t="shared" si="76"/>
        <v>List2!R6:R8</v>
      </c>
      <c r="M296">
        <v>293</v>
      </c>
    </row>
    <row r="297" spans="1:13" x14ac:dyDescent="0.25">
      <c r="A297" t="s">
        <v>648</v>
      </c>
      <c r="B297" t="s">
        <v>649</v>
      </c>
      <c r="C297">
        <v>3</v>
      </c>
      <c r="D297" t="s">
        <v>10</v>
      </c>
      <c r="L297" t="str">
        <f t="shared" si="76"/>
        <v>List2!R6:R8</v>
      </c>
      <c r="M297">
        <v>294</v>
      </c>
    </row>
    <row r="298" spans="1:13" x14ac:dyDescent="0.25">
      <c r="A298" t="s">
        <v>650</v>
      </c>
      <c r="B298" t="s">
        <v>651</v>
      </c>
      <c r="C298">
        <v>3</v>
      </c>
      <c r="D298" t="s">
        <v>10</v>
      </c>
      <c r="E298" t="s">
        <v>648</v>
      </c>
      <c r="L298" t="str">
        <f t="shared" si="76"/>
        <v>List2!R6:R8</v>
      </c>
      <c r="M298">
        <v>295</v>
      </c>
    </row>
    <row r="299" spans="1:13" x14ac:dyDescent="0.25">
      <c r="A299" t="s">
        <v>652</v>
      </c>
      <c r="B299" t="s">
        <v>653</v>
      </c>
      <c r="C299">
        <v>3</v>
      </c>
      <c r="D299" t="s">
        <v>10</v>
      </c>
      <c r="L299" t="str">
        <f t="shared" si="76"/>
        <v>List2!R6:R8</v>
      </c>
      <c r="M299">
        <v>296</v>
      </c>
    </row>
    <row r="300" spans="1:13" x14ac:dyDescent="0.25">
      <c r="A300" t="s">
        <v>654</v>
      </c>
      <c r="B300" t="s">
        <v>655</v>
      </c>
      <c r="C300">
        <v>4</v>
      </c>
      <c r="D300" t="s">
        <v>10</v>
      </c>
      <c r="L300" t="str">
        <f t="shared" si="76"/>
        <v>List2!R6:R8</v>
      </c>
      <c r="M300">
        <v>297</v>
      </c>
    </row>
    <row r="301" spans="1:13" x14ac:dyDescent="0.25">
      <c r="A301" t="s">
        <v>656</v>
      </c>
      <c r="B301" t="s">
        <v>657</v>
      </c>
      <c r="C301">
        <v>4</v>
      </c>
      <c r="D301" t="s">
        <v>53</v>
      </c>
      <c r="L301" t="str">
        <f t="shared" si="76"/>
        <v>List2!R4</v>
      </c>
      <c r="M301">
        <v>298</v>
      </c>
    </row>
    <row r="302" spans="1:13" x14ac:dyDescent="0.25">
      <c r="A302" t="s">
        <v>658</v>
      </c>
      <c r="B302" t="s">
        <v>659</v>
      </c>
      <c r="C302">
        <v>3</v>
      </c>
      <c r="D302" t="s">
        <v>10</v>
      </c>
      <c r="L302" t="str">
        <f t="shared" si="76"/>
        <v>List2!R6:R8</v>
      </c>
      <c r="M302">
        <v>299</v>
      </c>
    </row>
    <row r="303" spans="1:13" x14ac:dyDescent="0.25">
      <c r="A303" t="s">
        <v>660</v>
      </c>
      <c r="B303" t="s">
        <v>661</v>
      </c>
      <c r="C303">
        <v>4</v>
      </c>
      <c r="D303" t="s">
        <v>10</v>
      </c>
      <c r="L303" t="str">
        <f t="shared" si="76"/>
        <v>List2!R6:R8</v>
      </c>
      <c r="M303">
        <v>300</v>
      </c>
    </row>
    <row r="304" spans="1:13" x14ac:dyDescent="0.25">
      <c r="A304" t="s">
        <v>662</v>
      </c>
      <c r="B304" t="s">
        <v>663</v>
      </c>
      <c r="C304">
        <v>3</v>
      </c>
      <c r="D304" t="s">
        <v>10</v>
      </c>
      <c r="L304" t="str">
        <f t="shared" si="76"/>
        <v>List2!R6:R8</v>
      </c>
      <c r="M304">
        <v>301</v>
      </c>
    </row>
    <row r="305" spans="1:13" x14ac:dyDescent="0.25">
      <c r="A305" t="s">
        <v>664</v>
      </c>
      <c r="B305" t="s">
        <v>665</v>
      </c>
      <c r="C305">
        <v>3</v>
      </c>
      <c r="D305" t="s">
        <v>10</v>
      </c>
      <c r="L305" t="str">
        <f t="shared" si="76"/>
        <v>List2!R6:R8</v>
      </c>
      <c r="M305">
        <v>302</v>
      </c>
    </row>
    <row r="306" spans="1:13" x14ac:dyDescent="0.25">
      <c r="A306" t="s">
        <v>666</v>
      </c>
      <c r="B306" t="s">
        <v>667</v>
      </c>
      <c r="C306">
        <v>3</v>
      </c>
      <c r="D306" t="s">
        <v>10</v>
      </c>
      <c r="L306" t="str">
        <f t="shared" si="76"/>
        <v>List2!R6:R8</v>
      </c>
      <c r="M306">
        <v>303</v>
      </c>
    </row>
    <row r="307" spans="1:13" x14ac:dyDescent="0.25">
      <c r="A307" t="s">
        <v>668</v>
      </c>
      <c r="B307" t="s">
        <v>669</v>
      </c>
      <c r="C307">
        <v>3</v>
      </c>
      <c r="D307" t="s">
        <v>10</v>
      </c>
      <c r="L307" t="str">
        <f t="shared" si="76"/>
        <v>List2!R6:R8</v>
      </c>
      <c r="M307">
        <v>304</v>
      </c>
    </row>
    <row r="308" spans="1:13" x14ac:dyDescent="0.25">
      <c r="A308" t="s">
        <v>670</v>
      </c>
      <c r="B308" t="s">
        <v>671</v>
      </c>
      <c r="C308">
        <v>4</v>
      </c>
      <c r="D308" t="s">
        <v>10</v>
      </c>
      <c r="L308" t="str">
        <f t="shared" si="76"/>
        <v>List2!R6:R8</v>
      </c>
      <c r="M308">
        <v>305</v>
      </c>
    </row>
    <row r="309" spans="1:13" x14ac:dyDescent="0.25">
      <c r="A309" t="s">
        <v>672</v>
      </c>
      <c r="B309" t="s">
        <v>673</v>
      </c>
      <c r="C309">
        <v>3</v>
      </c>
      <c r="D309" t="s">
        <v>10</v>
      </c>
      <c r="L309" t="str">
        <f t="shared" si="76"/>
        <v>List2!R6:R8</v>
      </c>
      <c r="M309">
        <v>306</v>
      </c>
    </row>
    <row r="310" spans="1:13" x14ac:dyDescent="0.25">
      <c r="A310" t="s">
        <v>674</v>
      </c>
      <c r="B310" t="s">
        <v>675</v>
      </c>
      <c r="C310">
        <v>4</v>
      </c>
      <c r="D310" t="s">
        <v>53</v>
      </c>
      <c r="L310" t="str">
        <f t="shared" ref="L310:L373" si="77">"List2!"&amp;VLOOKUP(D310,$P$4:$Q$9,2,FALSE)</f>
        <v>List2!R4</v>
      </c>
      <c r="M310">
        <v>307</v>
      </c>
    </row>
    <row r="311" spans="1:13" x14ac:dyDescent="0.25">
      <c r="A311" t="s">
        <v>676</v>
      </c>
      <c r="B311" t="s">
        <v>677</v>
      </c>
      <c r="C311">
        <v>4</v>
      </c>
      <c r="D311" t="s">
        <v>53</v>
      </c>
      <c r="L311" t="str">
        <f t="shared" si="77"/>
        <v>List2!R4</v>
      </c>
      <c r="M311">
        <v>308</v>
      </c>
    </row>
    <row r="312" spans="1:13" x14ac:dyDescent="0.25">
      <c r="A312" t="s">
        <v>678</v>
      </c>
      <c r="B312" t="s">
        <v>679</v>
      </c>
      <c r="C312">
        <v>3</v>
      </c>
      <c r="D312" t="s">
        <v>10</v>
      </c>
      <c r="L312" t="str">
        <f t="shared" si="77"/>
        <v>List2!R6:R8</v>
      </c>
      <c r="M312">
        <v>309</v>
      </c>
    </row>
    <row r="313" spans="1:13" x14ac:dyDescent="0.25">
      <c r="A313" t="s">
        <v>680</v>
      </c>
      <c r="B313" t="s">
        <v>681</v>
      </c>
      <c r="C313">
        <v>4</v>
      </c>
      <c r="D313" t="s">
        <v>53</v>
      </c>
      <c r="L313" t="str">
        <f t="shared" si="77"/>
        <v>List2!R4</v>
      </c>
      <c r="M313">
        <v>310</v>
      </c>
    </row>
    <row r="314" spans="1:13" x14ac:dyDescent="0.25">
      <c r="A314" t="s">
        <v>682</v>
      </c>
      <c r="B314" t="s">
        <v>683</v>
      </c>
      <c r="C314">
        <v>4</v>
      </c>
      <c r="D314" t="s">
        <v>53</v>
      </c>
      <c r="L314" t="str">
        <f t="shared" si="77"/>
        <v>List2!R4</v>
      </c>
      <c r="M314">
        <v>311</v>
      </c>
    </row>
    <row r="315" spans="1:13" x14ac:dyDescent="0.25">
      <c r="A315" t="s">
        <v>684</v>
      </c>
      <c r="B315" t="s">
        <v>685</v>
      </c>
      <c r="C315">
        <v>4</v>
      </c>
      <c r="D315" t="s">
        <v>53</v>
      </c>
      <c r="L315" t="str">
        <f t="shared" si="77"/>
        <v>List2!R4</v>
      </c>
      <c r="M315">
        <v>312</v>
      </c>
    </row>
    <row r="316" spans="1:13" x14ac:dyDescent="0.25">
      <c r="A316" t="s">
        <v>686</v>
      </c>
      <c r="B316" t="s">
        <v>687</v>
      </c>
      <c r="C316">
        <v>4</v>
      </c>
      <c r="D316" t="s">
        <v>10</v>
      </c>
      <c r="L316" t="str">
        <f t="shared" si="77"/>
        <v>List2!R6:R8</v>
      </c>
      <c r="M316">
        <v>313</v>
      </c>
    </row>
    <row r="317" spans="1:13" x14ac:dyDescent="0.25">
      <c r="A317" t="s">
        <v>688</v>
      </c>
      <c r="B317" t="s">
        <v>689</v>
      </c>
      <c r="C317">
        <v>4</v>
      </c>
      <c r="D317" t="s">
        <v>10</v>
      </c>
      <c r="L317" t="str">
        <f t="shared" si="77"/>
        <v>List2!R6:R8</v>
      </c>
      <c r="M317">
        <v>314</v>
      </c>
    </row>
    <row r="318" spans="1:13" x14ac:dyDescent="0.25">
      <c r="A318" t="s">
        <v>690</v>
      </c>
      <c r="B318" t="s">
        <v>691</v>
      </c>
      <c r="C318">
        <v>4</v>
      </c>
      <c r="D318" t="s">
        <v>10</v>
      </c>
      <c r="L318" t="str">
        <f t="shared" si="77"/>
        <v>List2!R6:R8</v>
      </c>
      <c r="M318">
        <v>315</v>
      </c>
    </row>
    <row r="319" spans="1:13" x14ac:dyDescent="0.25">
      <c r="A319" t="s">
        <v>692</v>
      </c>
      <c r="B319" t="s">
        <v>693</v>
      </c>
      <c r="C319">
        <v>4</v>
      </c>
      <c r="D319" t="s">
        <v>10</v>
      </c>
      <c r="L319" t="str">
        <f t="shared" si="77"/>
        <v>List2!R6:R8</v>
      </c>
      <c r="M319">
        <v>316</v>
      </c>
    </row>
    <row r="320" spans="1:13" x14ac:dyDescent="0.25">
      <c r="A320" t="s">
        <v>694</v>
      </c>
      <c r="B320" t="s">
        <v>695</v>
      </c>
      <c r="C320">
        <v>4</v>
      </c>
      <c r="D320" t="s">
        <v>10</v>
      </c>
      <c r="L320" t="str">
        <f t="shared" si="77"/>
        <v>List2!R6:R8</v>
      </c>
      <c r="M320">
        <v>317</v>
      </c>
    </row>
    <row r="321" spans="1:13" x14ac:dyDescent="0.25">
      <c r="A321" t="s">
        <v>696</v>
      </c>
      <c r="B321" t="s">
        <v>697</v>
      </c>
      <c r="C321">
        <v>4</v>
      </c>
      <c r="D321" t="s">
        <v>10</v>
      </c>
      <c r="L321" t="str">
        <f t="shared" si="77"/>
        <v>List2!R6:R8</v>
      </c>
      <c r="M321">
        <v>318</v>
      </c>
    </row>
    <row r="322" spans="1:13" x14ac:dyDescent="0.25">
      <c r="A322" t="s">
        <v>698</v>
      </c>
      <c r="B322" t="s">
        <v>699</v>
      </c>
      <c r="C322">
        <v>4</v>
      </c>
      <c r="D322" t="s">
        <v>10</v>
      </c>
      <c r="L322" t="str">
        <f t="shared" si="77"/>
        <v>List2!R6:R8</v>
      </c>
      <c r="M322">
        <v>319</v>
      </c>
    </row>
    <row r="323" spans="1:13" x14ac:dyDescent="0.25">
      <c r="A323" t="s">
        <v>700</v>
      </c>
      <c r="B323" t="s">
        <v>701</v>
      </c>
      <c r="C323">
        <v>4</v>
      </c>
      <c r="D323" t="s">
        <v>10</v>
      </c>
      <c r="L323" t="str">
        <f t="shared" si="77"/>
        <v>List2!R6:R8</v>
      </c>
      <c r="M323">
        <v>320</v>
      </c>
    </row>
    <row r="324" spans="1:13" x14ac:dyDescent="0.25">
      <c r="A324" t="s">
        <v>702</v>
      </c>
      <c r="B324" t="s">
        <v>703</v>
      </c>
      <c r="C324">
        <v>4</v>
      </c>
      <c r="D324" t="s">
        <v>10</v>
      </c>
      <c r="L324" t="str">
        <f t="shared" si="77"/>
        <v>List2!R6:R8</v>
      </c>
      <c r="M324">
        <v>321</v>
      </c>
    </row>
    <row r="325" spans="1:13" x14ac:dyDescent="0.25">
      <c r="A325" t="s">
        <v>704</v>
      </c>
      <c r="B325" t="s">
        <v>705</v>
      </c>
      <c r="C325">
        <v>4</v>
      </c>
      <c r="D325" t="s">
        <v>10</v>
      </c>
      <c r="L325" t="str">
        <f t="shared" si="77"/>
        <v>List2!R6:R8</v>
      </c>
      <c r="M325">
        <v>322</v>
      </c>
    </row>
    <row r="326" spans="1:13" x14ac:dyDescent="0.25">
      <c r="A326" t="s">
        <v>706</v>
      </c>
      <c r="B326" t="s">
        <v>707</v>
      </c>
      <c r="C326">
        <v>4</v>
      </c>
      <c r="D326" t="s">
        <v>10</v>
      </c>
      <c r="L326" t="str">
        <f t="shared" si="77"/>
        <v>List2!R6:R8</v>
      </c>
      <c r="M326">
        <v>323</v>
      </c>
    </row>
    <row r="327" spans="1:13" x14ac:dyDescent="0.25">
      <c r="A327" t="s">
        <v>708</v>
      </c>
      <c r="B327" t="s">
        <v>709</v>
      </c>
      <c r="C327">
        <v>4</v>
      </c>
      <c r="D327" t="s">
        <v>10</v>
      </c>
      <c r="L327" t="str">
        <f t="shared" si="77"/>
        <v>List2!R6:R8</v>
      </c>
      <c r="M327">
        <v>324</v>
      </c>
    </row>
    <row r="328" spans="1:13" x14ac:dyDescent="0.25">
      <c r="A328" t="s">
        <v>710</v>
      </c>
      <c r="B328" t="s">
        <v>711</v>
      </c>
      <c r="C328">
        <v>4</v>
      </c>
      <c r="D328" t="s">
        <v>10</v>
      </c>
      <c r="L328" t="str">
        <f t="shared" si="77"/>
        <v>List2!R6:R8</v>
      </c>
      <c r="M328">
        <v>325</v>
      </c>
    </row>
    <row r="329" spans="1:13" x14ac:dyDescent="0.25">
      <c r="A329" t="s">
        <v>712</v>
      </c>
      <c r="B329" t="s">
        <v>713</v>
      </c>
      <c r="C329">
        <v>4</v>
      </c>
      <c r="D329" t="s">
        <v>10</v>
      </c>
      <c r="L329" t="str">
        <f t="shared" si="77"/>
        <v>List2!R6:R8</v>
      </c>
      <c r="M329">
        <v>326</v>
      </c>
    </row>
    <row r="330" spans="1:13" x14ac:dyDescent="0.25">
      <c r="A330" t="s">
        <v>714</v>
      </c>
      <c r="B330" t="s">
        <v>715</v>
      </c>
      <c r="C330">
        <v>4</v>
      </c>
      <c r="D330" t="s">
        <v>10</v>
      </c>
      <c r="L330" t="str">
        <f t="shared" si="77"/>
        <v>List2!R6:R8</v>
      </c>
      <c r="M330">
        <v>327</v>
      </c>
    </row>
    <row r="331" spans="1:13" x14ac:dyDescent="0.25">
      <c r="A331" t="s">
        <v>716</v>
      </c>
      <c r="B331" t="s">
        <v>717</v>
      </c>
      <c r="C331">
        <v>4</v>
      </c>
      <c r="D331" t="s">
        <v>10</v>
      </c>
      <c r="L331" t="str">
        <f t="shared" si="77"/>
        <v>List2!R6:R8</v>
      </c>
      <c r="M331">
        <v>328</v>
      </c>
    </row>
    <row r="332" spans="1:13" x14ac:dyDescent="0.25">
      <c r="A332" t="s">
        <v>718</v>
      </c>
      <c r="B332" t="s">
        <v>719</v>
      </c>
      <c r="C332">
        <v>4</v>
      </c>
      <c r="D332" t="s">
        <v>10</v>
      </c>
      <c r="L332" t="str">
        <f t="shared" si="77"/>
        <v>List2!R6:R8</v>
      </c>
      <c r="M332">
        <v>329</v>
      </c>
    </row>
    <row r="333" spans="1:13" x14ac:dyDescent="0.25">
      <c r="A333" t="s">
        <v>720</v>
      </c>
      <c r="B333" t="s">
        <v>721</v>
      </c>
      <c r="C333">
        <v>4</v>
      </c>
      <c r="D333" t="s">
        <v>10</v>
      </c>
      <c r="L333" t="str">
        <f t="shared" si="77"/>
        <v>List2!R6:R8</v>
      </c>
      <c r="M333">
        <v>330</v>
      </c>
    </row>
    <row r="334" spans="1:13" x14ac:dyDescent="0.25">
      <c r="A334" t="s">
        <v>722</v>
      </c>
      <c r="B334" t="s">
        <v>723</v>
      </c>
      <c r="C334">
        <v>4</v>
      </c>
      <c r="D334" t="s">
        <v>10</v>
      </c>
      <c r="L334" t="str">
        <f t="shared" si="77"/>
        <v>List2!R6:R8</v>
      </c>
      <c r="M334">
        <v>331</v>
      </c>
    </row>
    <row r="335" spans="1:13" x14ac:dyDescent="0.25">
      <c r="A335" t="s">
        <v>724</v>
      </c>
      <c r="B335" t="s">
        <v>725</v>
      </c>
      <c r="C335">
        <v>4</v>
      </c>
      <c r="D335" t="s">
        <v>10</v>
      </c>
      <c r="L335" t="str">
        <f t="shared" si="77"/>
        <v>List2!R6:R8</v>
      </c>
      <c r="M335">
        <v>332</v>
      </c>
    </row>
    <row r="336" spans="1:13" x14ac:dyDescent="0.25">
      <c r="A336" t="s">
        <v>726</v>
      </c>
      <c r="B336" t="s">
        <v>727</v>
      </c>
      <c r="C336">
        <v>4</v>
      </c>
      <c r="D336" t="s">
        <v>10</v>
      </c>
      <c r="L336" t="str">
        <f t="shared" si="77"/>
        <v>List2!R6:R8</v>
      </c>
      <c r="M336">
        <v>333</v>
      </c>
    </row>
    <row r="337" spans="1:13" x14ac:dyDescent="0.25">
      <c r="A337" t="s">
        <v>728</v>
      </c>
      <c r="B337" t="s">
        <v>729</v>
      </c>
      <c r="C337">
        <v>4</v>
      </c>
      <c r="D337" t="s">
        <v>10</v>
      </c>
      <c r="L337" t="str">
        <f t="shared" si="77"/>
        <v>List2!R6:R8</v>
      </c>
      <c r="M337">
        <v>334</v>
      </c>
    </row>
    <row r="338" spans="1:13" x14ac:dyDescent="0.25">
      <c r="A338" t="s">
        <v>730</v>
      </c>
      <c r="B338" t="s">
        <v>731</v>
      </c>
      <c r="C338">
        <v>4</v>
      </c>
      <c r="D338" t="s">
        <v>10</v>
      </c>
      <c r="L338" t="str">
        <f t="shared" si="77"/>
        <v>List2!R6:R8</v>
      </c>
      <c r="M338">
        <v>335</v>
      </c>
    </row>
    <row r="339" spans="1:13" x14ac:dyDescent="0.25">
      <c r="A339" t="s">
        <v>732</v>
      </c>
      <c r="B339" t="s">
        <v>733</v>
      </c>
      <c r="C339">
        <v>4</v>
      </c>
      <c r="D339" t="s">
        <v>10</v>
      </c>
      <c r="L339" t="str">
        <f t="shared" si="77"/>
        <v>List2!R6:R8</v>
      </c>
      <c r="M339">
        <v>336</v>
      </c>
    </row>
    <row r="340" spans="1:13" x14ac:dyDescent="0.25">
      <c r="A340" t="s">
        <v>734</v>
      </c>
      <c r="B340" t="s">
        <v>735</v>
      </c>
      <c r="C340">
        <v>3</v>
      </c>
      <c r="D340" t="s">
        <v>10</v>
      </c>
      <c r="L340" t="str">
        <f t="shared" si="77"/>
        <v>List2!R6:R8</v>
      </c>
      <c r="M340">
        <v>337</v>
      </c>
    </row>
    <row r="341" spans="1:13" x14ac:dyDescent="0.25">
      <c r="A341" t="s">
        <v>736</v>
      </c>
      <c r="B341" t="s">
        <v>737</v>
      </c>
      <c r="C341">
        <v>3</v>
      </c>
      <c r="D341" t="s">
        <v>10</v>
      </c>
      <c r="L341" t="str">
        <f t="shared" si="77"/>
        <v>List2!R6:R8</v>
      </c>
      <c r="M341">
        <v>338</v>
      </c>
    </row>
    <row r="342" spans="1:13" x14ac:dyDescent="0.25">
      <c r="A342" t="s">
        <v>738</v>
      </c>
      <c r="B342" t="s">
        <v>739</v>
      </c>
      <c r="C342">
        <v>3</v>
      </c>
      <c r="D342" t="s">
        <v>10</v>
      </c>
      <c r="L342" t="str">
        <f t="shared" si="77"/>
        <v>List2!R6:R8</v>
      </c>
      <c r="M342">
        <v>339</v>
      </c>
    </row>
    <row r="343" spans="1:13" x14ac:dyDescent="0.25">
      <c r="A343" t="s">
        <v>199</v>
      </c>
      <c r="B343" t="s">
        <v>740</v>
      </c>
      <c r="C343">
        <v>3</v>
      </c>
      <c r="D343" t="s">
        <v>10</v>
      </c>
      <c r="L343" t="str">
        <f t="shared" si="77"/>
        <v>List2!R6:R8</v>
      </c>
      <c r="M343">
        <v>340</v>
      </c>
    </row>
    <row r="344" spans="1:13" x14ac:dyDescent="0.25">
      <c r="A344" t="s">
        <v>741</v>
      </c>
      <c r="B344" t="s">
        <v>742</v>
      </c>
      <c r="C344">
        <v>3</v>
      </c>
      <c r="D344" t="s">
        <v>53</v>
      </c>
      <c r="L344" t="str">
        <f t="shared" si="77"/>
        <v>List2!R4</v>
      </c>
      <c r="M344">
        <v>341</v>
      </c>
    </row>
    <row r="345" spans="1:13" x14ac:dyDescent="0.25">
      <c r="A345" t="s">
        <v>743</v>
      </c>
      <c r="B345" t="s">
        <v>744</v>
      </c>
      <c r="C345">
        <v>3</v>
      </c>
      <c r="D345" t="s">
        <v>53</v>
      </c>
      <c r="L345" t="str">
        <f t="shared" si="77"/>
        <v>List2!R4</v>
      </c>
      <c r="M345">
        <v>342</v>
      </c>
    </row>
    <row r="346" spans="1:13" x14ac:dyDescent="0.25">
      <c r="A346" t="s">
        <v>745</v>
      </c>
      <c r="B346" t="s">
        <v>289</v>
      </c>
      <c r="C346">
        <v>3</v>
      </c>
      <c r="D346" t="s">
        <v>53</v>
      </c>
      <c r="L346" t="str">
        <f t="shared" si="77"/>
        <v>List2!R4</v>
      </c>
      <c r="M346">
        <v>343</v>
      </c>
    </row>
    <row r="347" spans="1:13" x14ac:dyDescent="0.25">
      <c r="A347" t="s">
        <v>746</v>
      </c>
      <c r="B347" t="s">
        <v>747</v>
      </c>
      <c r="C347">
        <v>3</v>
      </c>
      <c r="D347" t="s">
        <v>53</v>
      </c>
      <c r="L347" t="str">
        <f t="shared" si="77"/>
        <v>List2!R4</v>
      </c>
      <c r="M347">
        <v>344</v>
      </c>
    </row>
    <row r="348" spans="1:13" x14ac:dyDescent="0.25">
      <c r="A348" t="s">
        <v>748</v>
      </c>
      <c r="B348" t="s">
        <v>749</v>
      </c>
      <c r="C348">
        <v>3</v>
      </c>
      <c r="D348" t="s">
        <v>53</v>
      </c>
      <c r="L348" t="str">
        <f t="shared" si="77"/>
        <v>List2!R4</v>
      </c>
      <c r="M348">
        <v>345</v>
      </c>
    </row>
    <row r="349" spans="1:13" x14ac:dyDescent="0.25">
      <c r="A349" t="s">
        <v>750</v>
      </c>
      <c r="B349" t="s">
        <v>751</v>
      </c>
      <c r="C349">
        <v>3</v>
      </c>
      <c r="D349" t="s">
        <v>53</v>
      </c>
      <c r="L349" t="str">
        <f t="shared" si="77"/>
        <v>List2!R4</v>
      </c>
      <c r="M349">
        <v>346</v>
      </c>
    </row>
    <row r="350" spans="1:13" x14ac:dyDescent="0.25">
      <c r="A350" t="s">
        <v>752</v>
      </c>
      <c r="B350" t="s">
        <v>753</v>
      </c>
      <c r="C350">
        <v>3</v>
      </c>
      <c r="D350" t="s">
        <v>53</v>
      </c>
      <c r="L350" t="str">
        <f t="shared" si="77"/>
        <v>List2!R4</v>
      </c>
      <c r="M350">
        <v>347</v>
      </c>
    </row>
    <row r="351" spans="1:13" x14ac:dyDescent="0.25">
      <c r="A351" t="s">
        <v>754</v>
      </c>
      <c r="B351" t="s">
        <v>281</v>
      </c>
      <c r="C351">
        <v>3</v>
      </c>
      <c r="D351" t="s">
        <v>53</v>
      </c>
      <c r="L351" t="str">
        <f t="shared" si="77"/>
        <v>List2!R4</v>
      </c>
      <c r="M351">
        <v>348</v>
      </c>
    </row>
    <row r="352" spans="1:13" x14ac:dyDescent="0.25">
      <c r="A352" t="s">
        <v>755</v>
      </c>
      <c r="B352" t="s">
        <v>756</v>
      </c>
      <c r="C352">
        <v>3</v>
      </c>
      <c r="D352" t="s">
        <v>53</v>
      </c>
      <c r="L352" t="str">
        <f t="shared" si="77"/>
        <v>List2!R4</v>
      </c>
      <c r="M352">
        <v>349</v>
      </c>
    </row>
    <row r="353" spans="1:13" x14ac:dyDescent="0.25">
      <c r="A353" t="s">
        <v>757</v>
      </c>
      <c r="B353" t="s">
        <v>297</v>
      </c>
      <c r="C353">
        <v>3</v>
      </c>
      <c r="D353" t="s">
        <v>53</v>
      </c>
      <c r="L353" t="str">
        <f t="shared" si="77"/>
        <v>List2!R4</v>
      </c>
      <c r="M353">
        <v>350</v>
      </c>
    </row>
    <row r="354" spans="1:13" x14ac:dyDescent="0.25">
      <c r="A354" t="s">
        <v>758</v>
      </c>
      <c r="B354" t="s">
        <v>305</v>
      </c>
      <c r="C354">
        <v>3</v>
      </c>
      <c r="D354" t="s">
        <v>53</v>
      </c>
      <c r="L354" t="str">
        <f t="shared" si="77"/>
        <v>List2!R4</v>
      </c>
      <c r="M354">
        <v>351</v>
      </c>
    </row>
    <row r="355" spans="1:13" x14ac:dyDescent="0.25">
      <c r="A355" t="s">
        <v>759</v>
      </c>
      <c r="B355" t="s">
        <v>760</v>
      </c>
      <c r="C355">
        <v>3</v>
      </c>
      <c r="D355" t="s">
        <v>53</v>
      </c>
      <c r="L355" t="str">
        <f t="shared" si="77"/>
        <v>List2!R4</v>
      </c>
      <c r="M355">
        <v>352</v>
      </c>
    </row>
    <row r="356" spans="1:13" x14ac:dyDescent="0.25">
      <c r="A356" t="s">
        <v>761</v>
      </c>
      <c r="B356" t="s">
        <v>154</v>
      </c>
      <c r="C356">
        <v>3</v>
      </c>
      <c r="D356" t="s">
        <v>53</v>
      </c>
      <c r="L356" t="str">
        <f t="shared" si="77"/>
        <v>List2!R4</v>
      </c>
      <c r="M356">
        <v>353</v>
      </c>
    </row>
    <row r="357" spans="1:13" x14ac:dyDescent="0.25">
      <c r="A357" t="s">
        <v>762</v>
      </c>
      <c r="B357" t="s">
        <v>763</v>
      </c>
      <c r="C357">
        <v>3</v>
      </c>
      <c r="D357" t="s">
        <v>53</v>
      </c>
      <c r="L357" t="str">
        <f t="shared" si="77"/>
        <v>List2!R4</v>
      </c>
      <c r="M357">
        <v>354</v>
      </c>
    </row>
    <row r="358" spans="1:13" x14ac:dyDescent="0.25">
      <c r="A358" t="s">
        <v>764</v>
      </c>
      <c r="B358" t="s">
        <v>176</v>
      </c>
      <c r="C358">
        <v>3</v>
      </c>
      <c r="D358" t="s">
        <v>53</v>
      </c>
      <c r="L358" t="str">
        <f t="shared" si="77"/>
        <v>List2!R4</v>
      </c>
      <c r="M358">
        <v>355</v>
      </c>
    </row>
    <row r="359" spans="1:13" x14ac:dyDescent="0.25">
      <c r="A359" t="s">
        <v>765</v>
      </c>
      <c r="B359" t="s">
        <v>766</v>
      </c>
      <c r="C359">
        <v>3</v>
      </c>
      <c r="D359" t="s">
        <v>53</v>
      </c>
      <c r="L359" t="str">
        <f t="shared" si="77"/>
        <v>List2!R4</v>
      </c>
      <c r="M359">
        <v>356</v>
      </c>
    </row>
    <row r="360" spans="1:13" x14ac:dyDescent="0.25">
      <c r="A360" t="s">
        <v>767</v>
      </c>
      <c r="B360" t="s">
        <v>768</v>
      </c>
      <c r="C360">
        <v>4</v>
      </c>
      <c r="D360" t="s">
        <v>53</v>
      </c>
      <c r="L360" t="str">
        <f t="shared" si="77"/>
        <v>List2!R4</v>
      </c>
      <c r="M360">
        <v>357</v>
      </c>
    </row>
    <row r="361" spans="1:13" x14ac:dyDescent="0.25">
      <c r="A361" t="s">
        <v>769</v>
      </c>
      <c r="B361" t="s">
        <v>770</v>
      </c>
      <c r="C361">
        <v>3</v>
      </c>
      <c r="D361" t="s">
        <v>53</v>
      </c>
      <c r="L361" t="str">
        <f t="shared" si="77"/>
        <v>List2!R4</v>
      </c>
      <c r="M361">
        <v>358</v>
      </c>
    </row>
    <row r="362" spans="1:13" x14ac:dyDescent="0.25">
      <c r="A362" t="s">
        <v>771</v>
      </c>
      <c r="B362" t="s">
        <v>772</v>
      </c>
      <c r="C362">
        <v>3</v>
      </c>
      <c r="D362" t="s">
        <v>53</v>
      </c>
      <c r="L362" t="str">
        <f t="shared" si="77"/>
        <v>List2!R4</v>
      </c>
      <c r="M362">
        <v>359</v>
      </c>
    </row>
    <row r="363" spans="1:13" x14ac:dyDescent="0.25">
      <c r="A363" t="s">
        <v>773</v>
      </c>
      <c r="B363" t="s">
        <v>774</v>
      </c>
      <c r="C363">
        <v>3</v>
      </c>
      <c r="D363" t="s">
        <v>53</v>
      </c>
      <c r="L363" t="str">
        <f t="shared" si="77"/>
        <v>List2!R4</v>
      </c>
      <c r="M363">
        <v>360</v>
      </c>
    </row>
    <row r="364" spans="1:13" x14ac:dyDescent="0.25">
      <c r="A364" t="s">
        <v>775</v>
      </c>
      <c r="B364" t="s">
        <v>776</v>
      </c>
      <c r="C364">
        <v>3</v>
      </c>
      <c r="D364" t="s">
        <v>53</v>
      </c>
      <c r="L364" t="str">
        <f t="shared" si="77"/>
        <v>List2!R4</v>
      </c>
      <c r="M364">
        <v>361</v>
      </c>
    </row>
    <row r="365" spans="1:13" x14ac:dyDescent="0.25">
      <c r="A365" t="s">
        <v>777</v>
      </c>
      <c r="B365" t="s">
        <v>778</v>
      </c>
      <c r="C365">
        <v>3</v>
      </c>
      <c r="D365" t="s">
        <v>53</v>
      </c>
      <c r="L365" t="str">
        <f t="shared" si="77"/>
        <v>List2!R4</v>
      </c>
      <c r="M365">
        <v>362</v>
      </c>
    </row>
    <row r="366" spans="1:13" x14ac:dyDescent="0.25">
      <c r="A366" t="s">
        <v>779</v>
      </c>
      <c r="B366" t="s">
        <v>780</v>
      </c>
      <c r="C366">
        <v>4</v>
      </c>
      <c r="D366" t="s">
        <v>53</v>
      </c>
      <c r="L366" t="str">
        <f t="shared" si="77"/>
        <v>List2!R4</v>
      </c>
      <c r="M366">
        <v>363</v>
      </c>
    </row>
    <row r="367" spans="1:13" x14ac:dyDescent="0.25">
      <c r="A367" t="s">
        <v>781</v>
      </c>
      <c r="B367" t="s">
        <v>782</v>
      </c>
      <c r="C367">
        <v>4</v>
      </c>
      <c r="D367" t="s">
        <v>53</v>
      </c>
      <c r="L367" t="str">
        <f t="shared" si="77"/>
        <v>List2!R4</v>
      </c>
      <c r="M367">
        <v>364</v>
      </c>
    </row>
    <row r="368" spans="1:13" x14ac:dyDescent="0.25">
      <c r="A368" t="s">
        <v>783</v>
      </c>
      <c r="B368" t="s">
        <v>784</v>
      </c>
      <c r="C368">
        <v>4</v>
      </c>
      <c r="D368" t="s">
        <v>53</v>
      </c>
      <c r="L368" t="str">
        <f t="shared" si="77"/>
        <v>List2!R4</v>
      </c>
      <c r="M368">
        <v>365</v>
      </c>
    </row>
    <row r="369" spans="1:13" x14ac:dyDescent="0.25">
      <c r="A369" t="s">
        <v>785</v>
      </c>
      <c r="B369" t="s">
        <v>786</v>
      </c>
      <c r="C369">
        <v>4</v>
      </c>
      <c r="D369" t="s">
        <v>53</v>
      </c>
      <c r="L369" t="str">
        <f t="shared" si="77"/>
        <v>List2!R4</v>
      </c>
      <c r="M369">
        <v>366</v>
      </c>
    </row>
    <row r="370" spans="1:13" x14ac:dyDescent="0.25">
      <c r="A370" t="s">
        <v>787</v>
      </c>
      <c r="B370" t="s">
        <v>221</v>
      </c>
      <c r="C370">
        <v>3</v>
      </c>
      <c r="D370" t="s">
        <v>53</v>
      </c>
      <c r="L370" t="str">
        <f t="shared" si="77"/>
        <v>List2!R4</v>
      </c>
      <c r="M370">
        <v>367</v>
      </c>
    </row>
    <row r="371" spans="1:13" x14ac:dyDescent="0.25">
      <c r="A371" t="s">
        <v>788</v>
      </c>
      <c r="B371" t="s">
        <v>789</v>
      </c>
      <c r="C371">
        <v>3</v>
      </c>
      <c r="D371" t="s">
        <v>53</v>
      </c>
      <c r="L371" t="str">
        <f t="shared" si="77"/>
        <v>List2!R4</v>
      </c>
      <c r="M371">
        <v>368</v>
      </c>
    </row>
    <row r="372" spans="1:13" x14ac:dyDescent="0.25">
      <c r="A372" t="s">
        <v>790</v>
      </c>
      <c r="B372" t="s">
        <v>791</v>
      </c>
      <c r="C372">
        <v>3</v>
      </c>
      <c r="D372" t="s">
        <v>53</v>
      </c>
      <c r="L372" t="str">
        <f t="shared" si="77"/>
        <v>List2!R4</v>
      </c>
      <c r="M372">
        <v>369</v>
      </c>
    </row>
    <row r="373" spans="1:13" x14ac:dyDescent="0.25">
      <c r="A373" t="s">
        <v>792</v>
      </c>
      <c r="B373" t="s">
        <v>158</v>
      </c>
      <c r="C373">
        <v>4</v>
      </c>
      <c r="D373" t="s">
        <v>53</v>
      </c>
      <c r="L373" t="str">
        <f t="shared" si="77"/>
        <v>List2!R4</v>
      </c>
      <c r="M373">
        <v>370</v>
      </c>
    </row>
    <row r="374" spans="1:13" x14ac:dyDescent="0.25">
      <c r="A374" t="s">
        <v>793</v>
      </c>
      <c r="B374" t="s">
        <v>794</v>
      </c>
      <c r="C374">
        <v>4</v>
      </c>
      <c r="D374" t="s">
        <v>53</v>
      </c>
      <c r="L374" t="str">
        <f t="shared" ref="L374:L437" si="78">"List2!"&amp;VLOOKUP(D374,$P$4:$Q$9,2,FALSE)</f>
        <v>List2!R4</v>
      </c>
      <c r="M374">
        <v>371</v>
      </c>
    </row>
    <row r="375" spans="1:13" x14ac:dyDescent="0.25">
      <c r="A375" t="s">
        <v>795</v>
      </c>
      <c r="B375" t="s">
        <v>215</v>
      </c>
      <c r="C375">
        <v>4</v>
      </c>
      <c r="D375" t="s">
        <v>53</v>
      </c>
      <c r="L375" t="str">
        <f t="shared" si="78"/>
        <v>List2!R4</v>
      </c>
      <c r="M375">
        <v>372</v>
      </c>
    </row>
    <row r="376" spans="1:13" x14ac:dyDescent="0.25">
      <c r="A376" t="s">
        <v>796</v>
      </c>
      <c r="B376" t="s">
        <v>419</v>
      </c>
      <c r="C376">
        <v>3</v>
      </c>
      <c r="D376" t="s">
        <v>53</v>
      </c>
      <c r="L376" t="str">
        <f t="shared" si="78"/>
        <v>List2!R4</v>
      </c>
      <c r="M376">
        <v>373</v>
      </c>
    </row>
    <row r="377" spans="1:13" x14ac:dyDescent="0.25">
      <c r="A377" t="s">
        <v>797</v>
      </c>
      <c r="B377" t="s">
        <v>421</v>
      </c>
      <c r="C377">
        <v>3</v>
      </c>
      <c r="D377" t="s">
        <v>53</v>
      </c>
      <c r="L377" t="str">
        <f t="shared" si="78"/>
        <v>List2!R4</v>
      </c>
      <c r="M377">
        <v>374</v>
      </c>
    </row>
    <row r="378" spans="1:13" x14ac:dyDescent="0.25">
      <c r="A378" t="s">
        <v>798</v>
      </c>
      <c r="B378" t="s">
        <v>799</v>
      </c>
      <c r="C378">
        <v>3</v>
      </c>
      <c r="D378" t="s">
        <v>53</v>
      </c>
      <c r="L378" t="str">
        <f t="shared" si="78"/>
        <v>List2!R4</v>
      </c>
      <c r="M378">
        <v>375</v>
      </c>
    </row>
    <row r="379" spans="1:13" x14ac:dyDescent="0.25">
      <c r="A379" t="s">
        <v>800</v>
      </c>
      <c r="B379" t="s">
        <v>801</v>
      </c>
      <c r="C379">
        <v>3</v>
      </c>
      <c r="D379" t="s">
        <v>53</v>
      </c>
      <c r="L379" t="str">
        <f t="shared" si="78"/>
        <v>List2!R4</v>
      </c>
      <c r="M379">
        <v>376</v>
      </c>
    </row>
    <row r="380" spans="1:13" x14ac:dyDescent="0.25">
      <c r="A380" t="s">
        <v>802</v>
      </c>
      <c r="B380" t="s">
        <v>803</v>
      </c>
      <c r="C380">
        <v>3</v>
      </c>
      <c r="D380" t="s">
        <v>53</v>
      </c>
      <c r="L380" t="str">
        <f t="shared" si="78"/>
        <v>List2!R4</v>
      </c>
      <c r="M380">
        <v>377</v>
      </c>
    </row>
    <row r="381" spans="1:13" x14ac:dyDescent="0.25">
      <c r="A381" t="s">
        <v>804</v>
      </c>
      <c r="B381" t="s">
        <v>805</v>
      </c>
      <c r="C381">
        <v>3</v>
      </c>
      <c r="D381" t="s">
        <v>53</v>
      </c>
      <c r="L381" t="str">
        <f t="shared" si="78"/>
        <v>List2!R4</v>
      </c>
      <c r="M381">
        <v>378</v>
      </c>
    </row>
    <row r="382" spans="1:13" x14ac:dyDescent="0.25">
      <c r="A382" t="s">
        <v>806</v>
      </c>
      <c r="B382" t="s">
        <v>807</v>
      </c>
      <c r="C382">
        <v>4</v>
      </c>
      <c r="D382" t="s">
        <v>53</v>
      </c>
      <c r="L382" t="str">
        <f t="shared" si="78"/>
        <v>List2!R4</v>
      </c>
      <c r="M382">
        <v>379</v>
      </c>
    </row>
    <row r="383" spans="1:13" x14ac:dyDescent="0.25">
      <c r="A383" t="s">
        <v>808</v>
      </c>
      <c r="B383" t="s">
        <v>809</v>
      </c>
      <c r="C383">
        <v>4</v>
      </c>
      <c r="D383" t="s">
        <v>53</v>
      </c>
      <c r="L383" t="str">
        <f t="shared" si="78"/>
        <v>List2!R4</v>
      </c>
      <c r="M383">
        <v>380</v>
      </c>
    </row>
    <row r="384" spans="1:13" x14ac:dyDescent="0.25">
      <c r="A384" t="s">
        <v>810</v>
      </c>
      <c r="B384" t="s">
        <v>811</v>
      </c>
      <c r="C384">
        <v>4</v>
      </c>
      <c r="D384" t="s">
        <v>53</v>
      </c>
      <c r="L384" t="str">
        <f t="shared" si="78"/>
        <v>List2!R4</v>
      </c>
      <c r="M384">
        <v>381</v>
      </c>
    </row>
    <row r="385" spans="1:13" x14ac:dyDescent="0.25">
      <c r="A385" t="s">
        <v>812</v>
      </c>
      <c r="B385" t="s">
        <v>813</v>
      </c>
      <c r="C385">
        <v>4</v>
      </c>
      <c r="D385" t="s">
        <v>53</v>
      </c>
      <c r="L385" t="str">
        <f t="shared" si="78"/>
        <v>List2!R4</v>
      </c>
      <c r="M385">
        <v>382</v>
      </c>
    </row>
    <row r="386" spans="1:13" x14ac:dyDescent="0.25">
      <c r="A386" t="s">
        <v>814</v>
      </c>
      <c r="B386" t="s">
        <v>188</v>
      </c>
      <c r="C386">
        <v>3</v>
      </c>
      <c r="D386" t="s">
        <v>53</v>
      </c>
      <c r="L386" t="str">
        <f t="shared" si="78"/>
        <v>List2!R4</v>
      </c>
      <c r="M386">
        <v>383</v>
      </c>
    </row>
    <row r="387" spans="1:13" x14ac:dyDescent="0.25">
      <c r="A387" t="s">
        <v>815</v>
      </c>
      <c r="B387" t="s">
        <v>816</v>
      </c>
      <c r="C387">
        <v>4</v>
      </c>
      <c r="D387" t="s">
        <v>53</v>
      </c>
      <c r="L387" t="str">
        <f t="shared" si="78"/>
        <v>List2!R4</v>
      </c>
      <c r="M387">
        <v>384</v>
      </c>
    </row>
    <row r="388" spans="1:13" x14ac:dyDescent="0.25">
      <c r="A388" t="s">
        <v>817</v>
      </c>
      <c r="B388" t="s">
        <v>818</v>
      </c>
      <c r="C388">
        <v>3</v>
      </c>
      <c r="D388" t="s">
        <v>53</v>
      </c>
      <c r="L388" t="str">
        <f t="shared" si="78"/>
        <v>List2!R4</v>
      </c>
      <c r="M388">
        <v>385</v>
      </c>
    </row>
    <row r="389" spans="1:13" x14ac:dyDescent="0.25">
      <c r="A389" t="s">
        <v>819</v>
      </c>
      <c r="B389" t="s">
        <v>820</v>
      </c>
      <c r="C389">
        <v>4</v>
      </c>
      <c r="D389" t="s">
        <v>53</v>
      </c>
      <c r="L389" t="str">
        <f t="shared" si="78"/>
        <v>List2!R4</v>
      </c>
      <c r="M389">
        <v>386</v>
      </c>
    </row>
    <row r="390" spans="1:13" x14ac:dyDescent="0.25">
      <c r="A390" t="s">
        <v>821</v>
      </c>
      <c r="B390" t="s">
        <v>822</v>
      </c>
      <c r="C390">
        <v>3</v>
      </c>
      <c r="D390" t="s">
        <v>53</v>
      </c>
      <c r="L390" t="str">
        <f t="shared" si="78"/>
        <v>List2!R4</v>
      </c>
      <c r="M390">
        <v>387</v>
      </c>
    </row>
    <row r="391" spans="1:13" x14ac:dyDescent="0.25">
      <c r="A391" t="s">
        <v>823</v>
      </c>
      <c r="B391" t="s">
        <v>824</v>
      </c>
      <c r="C391">
        <v>3</v>
      </c>
      <c r="D391" t="s">
        <v>53</v>
      </c>
      <c r="L391" t="str">
        <f t="shared" si="78"/>
        <v>List2!R4</v>
      </c>
      <c r="M391">
        <v>388</v>
      </c>
    </row>
    <row r="392" spans="1:13" x14ac:dyDescent="0.25">
      <c r="A392" t="s">
        <v>825</v>
      </c>
      <c r="B392" t="s">
        <v>826</v>
      </c>
      <c r="C392">
        <v>2</v>
      </c>
      <c r="D392" t="s">
        <v>53</v>
      </c>
      <c r="L392" t="str">
        <f t="shared" si="78"/>
        <v>List2!R4</v>
      </c>
      <c r="M392">
        <v>389</v>
      </c>
    </row>
    <row r="393" spans="1:13" x14ac:dyDescent="0.25">
      <c r="A393" t="s">
        <v>827</v>
      </c>
      <c r="B393" t="s">
        <v>828</v>
      </c>
      <c r="C393">
        <v>2</v>
      </c>
      <c r="D393" t="s">
        <v>53</v>
      </c>
      <c r="L393" t="str">
        <f t="shared" si="78"/>
        <v>List2!R4</v>
      </c>
      <c r="M393">
        <v>390</v>
      </c>
    </row>
    <row r="394" spans="1:13" x14ac:dyDescent="0.25">
      <c r="A394" t="s">
        <v>829</v>
      </c>
      <c r="B394" t="s">
        <v>830</v>
      </c>
      <c r="C394">
        <v>2</v>
      </c>
      <c r="D394" t="s">
        <v>53</v>
      </c>
      <c r="L394" t="str">
        <f t="shared" si="78"/>
        <v>List2!R4</v>
      </c>
      <c r="M394">
        <v>391</v>
      </c>
    </row>
    <row r="395" spans="1:13" x14ac:dyDescent="0.25">
      <c r="A395" t="s">
        <v>831</v>
      </c>
      <c r="B395" t="s">
        <v>832</v>
      </c>
      <c r="C395">
        <v>2</v>
      </c>
      <c r="D395" t="s">
        <v>53</v>
      </c>
      <c r="L395" t="str">
        <f t="shared" si="78"/>
        <v>List2!R4</v>
      </c>
      <c r="M395">
        <v>392</v>
      </c>
    </row>
    <row r="396" spans="1:13" x14ac:dyDescent="0.25">
      <c r="A396" t="s">
        <v>833</v>
      </c>
      <c r="B396" t="s">
        <v>834</v>
      </c>
      <c r="C396">
        <v>2</v>
      </c>
      <c r="D396" t="s">
        <v>53</v>
      </c>
      <c r="L396" t="str">
        <f t="shared" si="78"/>
        <v>List2!R4</v>
      </c>
      <c r="M396">
        <v>393</v>
      </c>
    </row>
    <row r="397" spans="1:13" x14ac:dyDescent="0.25">
      <c r="A397" t="s">
        <v>835</v>
      </c>
      <c r="B397" t="s">
        <v>836</v>
      </c>
      <c r="C397">
        <v>2</v>
      </c>
      <c r="D397" t="s">
        <v>53</v>
      </c>
      <c r="L397" t="str">
        <f t="shared" si="78"/>
        <v>List2!R4</v>
      </c>
      <c r="M397">
        <v>394</v>
      </c>
    </row>
    <row r="398" spans="1:13" x14ac:dyDescent="0.25">
      <c r="A398" t="s">
        <v>837</v>
      </c>
      <c r="B398" t="s">
        <v>838</v>
      </c>
      <c r="C398">
        <v>4</v>
      </c>
      <c r="D398" t="s">
        <v>53</v>
      </c>
      <c r="L398" t="str">
        <f t="shared" si="78"/>
        <v>List2!R4</v>
      </c>
      <c r="M398">
        <v>395</v>
      </c>
    </row>
    <row r="399" spans="1:13" x14ac:dyDescent="0.25">
      <c r="A399" t="s">
        <v>839</v>
      </c>
      <c r="B399" t="s">
        <v>840</v>
      </c>
      <c r="C399">
        <v>4</v>
      </c>
      <c r="D399" t="s">
        <v>53</v>
      </c>
      <c r="L399" t="str">
        <f t="shared" si="78"/>
        <v>List2!R4</v>
      </c>
      <c r="M399">
        <v>396</v>
      </c>
    </row>
    <row r="400" spans="1:13" x14ac:dyDescent="0.25">
      <c r="A400" t="s">
        <v>841</v>
      </c>
      <c r="B400" t="s">
        <v>842</v>
      </c>
      <c r="C400">
        <v>4</v>
      </c>
      <c r="D400" t="s">
        <v>53</v>
      </c>
      <c r="L400" t="str">
        <f t="shared" si="78"/>
        <v>List2!R4</v>
      </c>
      <c r="M400">
        <v>397</v>
      </c>
    </row>
    <row r="401" spans="1:13" x14ac:dyDescent="0.25">
      <c r="A401" t="s">
        <v>843</v>
      </c>
      <c r="B401" t="s">
        <v>844</v>
      </c>
      <c r="C401">
        <v>4</v>
      </c>
      <c r="D401" t="s">
        <v>53</v>
      </c>
      <c r="L401" t="str">
        <f t="shared" si="78"/>
        <v>List2!R4</v>
      </c>
      <c r="M401">
        <v>398</v>
      </c>
    </row>
    <row r="402" spans="1:13" x14ac:dyDescent="0.25">
      <c r="A402" t="s">
        <v>845</v>
      </c>
      <c r="B402" t="s">
        <v>846</v>
      </c>
      <c r="C402">
        <v>4</v>
      </c>
      <c r="D402" t="s">
        <v>53</v>
      </c>
      <c r="L402" t="str">
        <f t="shared" si="78"/>
        <v>List2!R4</v>
      </c>
      <c r="M402">
        <v>399</v>
      </c>
    </row>
    <row r="403" spans="1:13" x14ac:dyDescent="0.25">
      <c r="A403" t="s">
        <v>847</v>
      </c>
      <c r="B403" t="s">
        <v>848</v>
      </c>
      <c r="C403">
        <v>4</v>
      </c>
      <c r="D403" t="s">
        <v>53</v>
      </c>
      <c r="L403" t="str">
        <f t="shared" si="78"/>
        <v>List2!R4</v>
      </c>
      <c r="M403">
        <v>400</v>
      </c>
    </row>
    <row r="404" spans="1:13" x14ac:dyDescent="0.25">
      <c r="A404" t="s">
        <v>849</v>
      </c>
      <c r="B404" t="s">
        <v>850</v>
      </c>
      <c r="C404">
        <v>4</v>
      </c>
      <c r="D404" t="s">
        <v>53</v>
      </c>
      <c r="L404" t="str">
        <f t="shared" si="78"/>
        <v>List2!R4</v>
      </c>
      <c r="M404">
        <v>401</v>
      </c>
    </row>
    <row r="405" spans="1:13" x14ac:dyDescent="0.25">
      <c r="A405" t="s">
        <v>851</v>
      </c>
      <c r="B405" t="s">
        <v>852</v>
      </c>
      <c r="C405">
        <v>4</v>
      </c>
      <c r="D405" t="s">
        <v>53</v>
      </c>
      <c r="L405" t="str">
        <f t="shared" si="78"/>
        <v>List2!R4</v>
      </c>
      <c r="M405">
        <v>402</v>
      </c>
    </row>
    <row r="406" spans="1:13" x14ac:dyDescent="0.25">
      <c r="A406" t="s">
        <v>853</v>
      </c>
      <c r="B406" t="s">
        <v>854</v>
      </c>
      <c r="C406">
        <v>4</v>
      </c>
      <c r="D406" t="s">
        <v>53</v>
      </c>
      <c r="L406" t="str">
        <f t="shared" si="78"/>
        <v>List2!R4</v>
      </c>
      <c r="M406">
        <v>403</v>
      </c>
    </row>
    <row r="407" spans="1:13" x14ac:dyDescent="0.25">
      <c r="A407" t="s">
        <v>855</v>
      </c>
      <c r="B407" t="s">
        <v>856</v>
      </c>
      <c r="C407">
        <v>4</v>
      </c>
      <c r="D407" t="s">
        <v>53</v>
      </c>
      <c r="L407" t="str">
        <f t="shared" si="78"/>
        <v>List2!R4</v>
      </c>
      <c r="M407">
        <v>404</v>
      </c>
    </row>
    <row r="408" spans="1:13" x14ac:dyDescent="0.25">
      <c r="A408" t="s">
        <v>857</v>
      </c>
      <c r="B408" t="s">
        <v>858</v>
      </c>
      <c r="C408">
        <v>4</v>
      </c>
      <c r="D408" t="s">
        <v>53</v>
      </c>
      <c r="L408" t="str">
        <f t="shared" si="78"/>
        <v>List2!R4</v>
      </c>
      <c r="M408">
        <v>405</v>
      </c>
    </row>
    <row r="409" spans="1:13" x14ac:dyDescent="0.25">
      <c r="A409" t="s">
        <v>859</v>
      </c>
      <c r="B409" t="s">
        <v>860</v>
      </c>
      <c r="C409">
        <v>4</v>
      </c>
      <c r="D409" t="s">
        <v>53</v>
      </c>
      <c r="L409" t="str">
        <f t="shared" si="78"/>
        <v>List2!R4</v>
      </c>
      <c r="M409">
        <v>406</v>
      </c>
    </row>
    <row r="410" spans="1:13" x14ac:dyDescent="0.25">
      <c r="A410" t="s">
        <v>861</v>
      </c>
      <c r="B410" t="s">
        <v>862</v>
      </c>
      <c r="C410">
        <v>3</v>
      </c>
      <c r="D410" t="s">
        <v>53</v>
      </c>
      <c r="L410" t="str">
        <f t="shared" si="78"/>
        <v>List2!R4</v>
      </c>
      <c r="M410">
        <v>407</v>
      </c>
    </row>
    <row r="411" spans="1:13" x14ac:dyDescent="0.25">
      <c r="A411" t="s">
        <v>863</v>
      </c>
      <c r="B411" t="s">
        <v>864</v>
      </c>
      <c r="C411">
        <v>4</v>
      </c>
      <c r="D411" t="s">
        <v>53</v>
      </c>
      <c r="L411" t="str">
        <f t="shared" si="78"/>
        <v>List2!R4</v>
      </c>
      <c r="M411">
        <v>408</v>
      </c>
    </row>
    <row r="412" spans="1:13" x14ac:dyDescent="0.25">
      <c r="A412" t="s">
        <v>865</v>
      </c>
      <c r="B412" t="s">
        <v>866</v>
      </c>
      <c r="C412">
        <v>4</v>
      </c>
      <c r="D412" t="s">
        <v>53</v>
      </c>
      <c r="L412" t="str">
        <f t="shared" si="78"/>
        <v>List2!R4</v>
      </c>
      <c r="M412">
        <v>409</v>
      </c>
    </row>
    <row r="413" spans="1:13" x14ac:dyDescent="0.25">
      <c r="A413" t="s">
        <v>867</v>
      </c>
      <c r="B413" t="s">
        <v>868</v>
      </c>
      <c r="C413">
        <v>4</v>
      </c>
      <c r="D413" t="s">
        <v>53</v>
      </c>
      <c r="L413" t="str">
        <f t="shared" si="78"/>
        <v>List2!R4</v>
      </c>
      <c r="M413">
        <v>410</v>
      </c>
    </row>
    <row r="414" spans="1:13" x14ac:dyDescent="0.25">
      <c r="A414" t="s">
        <v>869</v>
      </c>
      <c r="B414" t="s">
        <v>870</v>
      </c>
      <c r="C414">
        <v>4</v>
      </c>
      <c r="D414" t="s">
        <v>53</v>
      </c>
      <c r="L414" t="str">
        <f t="shared" si="78"/>
        <v>List2!R4</v>
      </c>
      <c r="M414">
        <v>411</v>
      </c>
    </row>
    <row r="415" spans="1:13" x14ac:dyDescent="0.25">
      <c r="A415" t="s">
        <v>871</v>
      </c>
      <c r="B415" t="s">
        <v>872</v>
      </c>
      <c r="C415">
        <v>3</v>
      </c>
      <c r="D415" t="s">
        <v>53</v>
      </c>
      <c r="L415" t="str">
        <f t="shared" si="78"/>
        <v>List2!R4</v>
      </c>
      <c r="M415">
        <v>412</v>
      </c>
    </row>
    <row r="416" spans="1:13" x14ac:dyDescent="0.25">
      <c r="A416" t="s">
        <v>873</v>
      </c>
      <c r="B416" t="s">
        <v>874</v>
      </c>
      <c r="C416">
        <v>4</v>
      </c>
      <c r="D416" t="s">
        <v>53</v>
      </c>
      <c r="L416" t="str">
        <f t="shared" si="78"/>
        <v>List2!R4</v>
      </c>
      <c r="M416">
        <v>413</v>
      </c>
    </row>
    <row r="417" spans="1:13" x14ac:dyDescent="0.25">
      <c r="A417" t="s">
        <v>875</v>
      </c>
      <c r="B417" t="s">
        <v>876</v>
      </c>
      <c r="C417">
        <v>3</v>
      </c>
      <c r="D417" t="s">
        <v>53</v>
      </c>
      <c r="L417" t="str">
        <f t="shared" si="78"/>
        <v>List2!R4</v>
      </c>
      <c r="M417">
        <v>414</v>
      </c>
    </row>
    <row r="418" spans="1:13" x14ac:dyDescent="0.25">
      <c r="A418" t="s">
        <v>877</v>
      </c>
      <c r="B418" t="s">
        <v>878</v>
      </c>
      <c r="C418">
        <v>4</v>
      </c>
      <c r="D418" t="s">
        <v>53</v>
      </c>
      <c r="L418" t="str">
        <f t="shared" si="78"/>
        <v>List2!R4</v>
      </c>
      <c r="M418">
        <v>415</v>
      </c>
    </row>
    <row r="419" spans="1:13" x14ac:dyDescent="0.25">
      <c r="A419" t="s">
        <v>879</v>
      </c>
      <c r="B419" t="s">
        <v>880</v>
      </c>
      <c r="C419">
        <v>3</v>
      </c>
      <c r="D419" t="s">
        <v>53</v>
      </c>
      <c r="L419" t="str">
        <f t="shared" si="78"/>
        <v>List2!R4</v>
      </c>
      <c r="M419">
        <v>416</v>
      </c>
    </row>
    <row r="420" spans="1:13" x14ac:dyDescent="0.25">
      <c r="A420" t="s">
        <v>881</v>
      </c>
      <c r="B420" t="s">
        <v>882</v>
      </c>
      <c r="C420">
        <v>3</v>
      </c>
      <c r="D420" t="s">
        <v>53</v>
      </c>
      <c r="L420" t="str">
        <f t="shared" si="78"/>
        <v>List2!R4</v>
      </c>
      <c r="M420">
        <v>417</v>
      </c>
    </row>
    <row r="421" spans="1:13" x14ac:dyDescent="0.25">
      <c r="A421" t="s">
        <v>883</v>
      </c>
      <c r="B421" t="s">
        <v>884</v>
      </c>
      <c r="C421">
        <v>3</v>
      </c>
      <c r="D421" t="s">
        <v>53</v>
      </c>
      <c r="L421" t="str">
        <f t="shared" si="78"/>
        <v>List2!R4</v>
      </c>
      <c r="M421">
        <v>418</v>
      </c>
    </row>
    <row r="422" spans="1:13" x14ac:dyDescent="0.25">
      <c r="A422" t="s">
        <v>885</v>
      </c>
      <c r="B422" t="s">
        <v>886</v>
      </c>
      <c r="C422">
        <v>2</v>
      </c>
      <c r="D422" t="s">
        <v>53</v>
      </c>
      <c r="L422" t="str">
        <f t="shared" si="78"/>
        <v>List2!R4</v>
      </c>
      <c r="M422">
        <v>419</v>
      </c>
    </row>
    <row r="423" spans="1:13" x14ac:dyDescent="0.25">
      <c r="A423" t="s">
        <v>887</v>
      </c>
      <c r="B423" t="s">
        <v>888</v>
      </c>
      <c r="C423">
        <v>2</v>
      </c>
      <c r="D423" t="s">
        <v>53</v>
      </c>
      <c r="L423" t="str">
        <f t="shared" si="78"/>
        <v>List2!R4</v>
      </c>
      <c r="M423">
        <v>420</v>
      </c>
    </row>
    <row r="424" spans="1:13" x14ac:dyDescent="0.25">
      <c r="A424" t="s">
        <v>889</v>
      </c>
      <c r="B424" t="s">
        <v>890</v>
      </c>
      <c r="C424">
        <v>2</v>
      </c>
      <c r="D424" t="s">
        <v>53</v>
      </c>
      <c r="L424" t="str">
        <f t="shared" si="78"/>
        <v>List2!R4</v>
      </c>
      <c r="M424">
        <v>421</v>
      </c>
    </row>
    <row r="425" spans="1:13" x14ac:dyDescent="0.25">
      <c r="A425" t="s">
        <v>891</v>
      </c>
      <c r="B425" t="s">
        <v>892</v>
      </c>
      <c r="C425">
        <v>2</v>
      </c>
      <c r="D425" t="s">
        <v>53</v>
      </c>
      <c r="L425" t="str">
        <f t="shared" si="78"/>
        <v>List2!R4</v>
      </c>
      <c r="M425">
        <v>422</v>
      </c>
    </row>
    <row r="426" spans="1:13" x14ac:dyDescent="0.25">
      <c r="A426" t="s">
        <v>893</v>
      </c>
      <c r="B426" t="s">
        <v>894</v>
      </c>
      <c r="C426">
        <v>3</v>
      </c>
      <c r="D426" t="s">
        <v>53</v>
      </c>
      <c r="L426" t="str">
        <f t="shared" si="78"/>
        <v>List2!R4</v>
      </c>
      <c r="M426">
        <v>423</v>
      </c>
    </row>
    <row r="427" spans="1:13" x14ac:dyDescent="0.25">
      <c r="A427" t="s">
        <v>895</v>
      </c>
      <c r="B427" t="s">
        <v>255</v>
      </c>
      <c r="C427">
        <v>4</v>
      </c>
      <c r="D427" t="s">
        <v>53</v>
      </c>
      <c r="L427" t="str">
        <f t="shared" si="78"/>
        <v>List2!R4</v>
      </c>
      <c r="M427">
        <v>424</v>
      </c>
    </row>
    <row r="428" spans="1:13" x14ac:dyDescent="0.25">
      <c r="A428" t="s">
        <v>896</v>
      </c>
      <c r="B428" t="s">
        <v>253</v>
      </c>
      <c r="C428">
        <v>4</v>
      </c>
      <c r="D428" t="s">
        <v>53</v>
      </c>
      <c r="L428" t="str">
        <f t="shared" si="78"/>
        <v>List2!R4</v>
      </c>
      <c r="M428">
        <v>425</v>
      </c>
    </row>
    <row r="429" spans="1:13" x14ac:dyDescent="0.25">
      <c r="A429" t="s">
        <v>897</v>
      </c>
      <c r="B429" t="s">
        <v>225</v>
      </c>
      <c r="C429">
        <v>4</v>
      </c>
      <c r="D429" t="s">
        <v>53</v>
      </c>
      <c r="L429" t="str">
        <f t="shared" si="78"/>
        <v>List2!R4</v>
      </c>
      <c r="M429">
        <v>426</v>
      </c>
    </row>
    <row r="430" spans="1:13" x14ac:dyDescent="0.25">
      <c r="A430" t="s">
        <v>898</v>
      </c>
      <c r="B430" t="s">
        <v>271</v>
      </c>
      <c r="C430">
        <v>4</v>
      </c>
      <c r="D430" t="s">
        <v>53</v>
      </c>
      <c r="L430" t="str">
        <f t="shared" si="78"/>
        <v>List2!R4</v>
      </c>
      <c r="M430">
        <v>427</v>
      </c>
    </row>
    <row r="431" spans="1:13" x14ac:dyDescent="0.25">
      <c r="A431" t="s">
        <v>899</v>
      </c>
      <c r="B431" t="s">
        <v>261</v>
      </c>
      <c r="C431">
        <v>4</v>
      </c>
      <c r="D431" t="s">
        <v>53</v>
      </c>
      <c r="L431" t="str">
        <f t="shared" si="78"/>
        <v>List2!R4</v>
      </c>
      <c r="M431">
        <v>428</v>
      </c>
    </row>
    <row r="432" spans="1:13" x14ac:dyDescent="0.25">
      <c r="A432" t="s">
        <v>900</v>
      </c>
      <c r="B432" t="s">
        <v>235</v>
      </c>
      <c r="C432">
        <v>4</v>
      </c>
      <c r="D432" t="s">
        <v>53</v>
      </c>
      <c r="L432" t="str">
        <f t="shared" si="78"/>
        <v>List2!R4</v>
      </c>
      <c r="M432">
        <v>429</v>
      </c>
    </row>
    <row r="433" spans="1:13" x14ac:dyDescent="0.25">
      <c r="A433" t="s">
        <v>901</v>
      </c>
      <c r="B433" t="s">
        <v>251</v>
      </c>
      <c r="C433">
        <v>4</v>
      </c>
      <c r="D433" t="s">
        <v>53</v>
      </c>
      <c r="L433" t="str">
        <f t="shared" si="78"/>
        <v>List2!R4</v>
      </c>
      <c r="M433">
        <v>430</v>
      </c>
    </row>
    <row r="434" spans="1:13" x14ac:dyDescent="0.25">
      <c r="A434" t="s">
        <v>902</v>
      </c>
      <c r="B434" t="s">
        <v>223</v>
      </c>
      <c r="C434">
        <v>4</v>
      </c>
      <c r="D434" t="s">
        <v>53</v>
      </c>
      <c r="L434" t="str">
        <f t="shared" si="78"/>
        <v>List2!R4</v>
      </c>
      <c r="M434">
        <v>431</v>
      </c>
    </row>
    <row r="435" spans="1:13" x14ac:dyDescent="0.25">
      <c r="A435" t="s">
        <v>903</v>
      </c>
      <c r="B435" t="s">
        <v>227</v>
      </c>
      <c r="C435">
        <v>4</v>
      </c>
      <c r="D435" t="s">
        <v>53</v>
      </c>
      <c r="L435" t="str">
        <f t="shared" si="78"/>
        <v>List2!R4</v>
      </c>
      <c r="M435">
        <v>432</v>
      </c>
    </row>
    <row r="436" spans="1:13" x14ac:dyDescent="0.25">
      <c r="A436" t="s">
        <v>904</v>
      </c>
      <c r="B436" t="s">
        <v>249</v>
      </c>
      <c r="C436">
        <v>4</v>
      </c>
      <c r="D436" t="s">
        <v>53</v>
      </c>
      <c r="L436" t="str">
        <f t="shared" si="78"/>
        <v>List2!R4</v>
      </c>
      <c r="M436">
        <v>433</v>
      </c>
    </row>
    <row r="437" spans="1:13" x14ac:dyDescent="0.25">
      <c r="A437" t="s">
        <v>905</v>
      </c>
      <c r="B437" t="s">
        <v>259</v>
      </c>
      <c r="C437">
        <v>4</v>
      </c>
      <c r="D437" t="s">
        <v>53</v>
      </c>
      <c r="L437" t="str">
        <f t="shared" si="78"/>
        <v>List2!R4</v>
      </c>
      <c r="M437">
        <v>434</v>
      </c>
    </row>
    <row r="438" spans="1:13" x14ac:dyDescent="0.25">
      <c r="A438" t="s">
        <v>906</v>
      </c>
      <c r="B438" t="s">
        <v>241</v>
      </c>
      <c r="C438">
        <v>4</v>
      </c>
      <c r="D438" t="s">
        <v>53</v>
      </c>
      <c r="L438" t="str">
        <f t="shared" ref="L438:L501" si="79">"List2!"&amp;VLOOKUP(D438,$P$4:$Q$9,2,FALSE)</f>
        <v>List2!R4</v>
      </c>
      <c r="M438">
        <v>435</v>
      </c>
    </row>
    <row r="439" spans="1:13" x14ac:dyDescent="0.25">
      <c r="A439" t="s">
        <v>907</v>
      </c>
      <c r="B439" t="s">
        <v>243</v>
      </c>
      <c r="C439">
        <v>4</v>
      </c>
      <c r="D439" t="s">
        <v>53</v>
      </c>
      <c r="L439" t="str">
        <f t="shared" si="79"/>
        <v>List2!R4</v>
      </c>
      <c r="M439">
        <v>436</v>
      </c>
    </row>
    <row r="440" spans="1:13" x14ac:dyDescent="0.25">
      <c r="A440" t="s">
        <v>908</v>
      </c>
      <c r="B440" t="s">
        <v>245</v>
      </c>
      <c r="C440">
        <v>4</v>
      </c>
      <c r="D440" t="s">
        <v>53</v>
      </c>
      <c r="L440" t="str">
        <f t="shared" si="79"/>
        <v>List2!R4</v>
      </c>
      <c r="M440">
        <v>437</v>
      </c>
    </row>
    <row r="441" spans="1:13" x14ac:dyDescent="0.25">
      <c r="A441" t="s">
        <v>909</v>
      </c>
      <c r="B441" t="s">
        <v>269</v>
      </c>
      <c r="C441">
        <v>4</v>
      </c>
      <c r="D441" t="s">
        <v>53</v>
      </c>
      <c r="L441" t="str">
        <f t="shared" si="79"/>
        <v>List2!R4</v>
      </c>
      <c r="M441">
        <v>438</v>
      </c>
    </row>
    <row r="442" spans="1:13" x14ac:dyDescent="0.25">
      <c r="A442" t="s">
        <v>910</v>
      </c>
      <c r="B442" t="s">
        <v>267</v>
      </c>
      <c r="C442">
        <v>4</v>
      </c>
      <c r="D442" t="s">
        <v>53</v>
      </c>
      <c r="L442" t="str">
        <f t="shared" si="79"/>
        <v>List2!R4</v>
      </c>
      <c r="M442">
        <v>439</v>
      </c>
    </row>
    <row r="443" spans="1:13" x14ac:dyDescent="0.25">
      <c r="A443" t="s">
        <v>911</v>
      </c>
      <c r="B443" t="s">
        <v>912</v>
      </c>
      <c r="C443">
        <v>4</v>
      </c>
      <c r="D443" t="s">
        <v>53</v>
      </c>
      <c r="L443" t="str">
        <f t="shared" si="79"/>
        <v>List2!R4</v>
      </c>
      <c r="M443">
        <v>440</v>
      </c>
    </row>
    <row r="444" spans="1:13" x14ac:dyDescent="0.25">
      <c r="A444" t="s">
        <v>913</v>
      </c>
      <c r="B444" t="s">
        <v>914</v>
      </c>
      <c r="C444">
        <v>4</v>
      </c>
      <c r="D444" t="s">
        <v>53</v>
      </c>
      <c r="L444" t="str">
        <f t="shared" si="79"/>
        <v>List2!R4</v>
      </c>
      <c r="M444">
        <v>441</v>
      </c>
    </row>
    <row r="445" spans="1:13" x14ac:dyDescent="0.25">
      <c r="A445" t="s">
        <v>915</v>
      </c>
      <c r="B445" t="s">
        <v>257</v>
      </c>
      <c r="C445">
        <v>4</v>
      </c>
      <c r="D445" t="s">
        <v>53</v>
      </c>
      <c r="L445" t="str">
        <f t="shared" si="79"/>
        <v>List2!R4</v>
      </c>
      <c r="M445">
        <v>442</v>
      </c>
    </row>
    <row r="446" spans="1:13" x14ac:dyDescent="0.25">
      <c r="A446" t="s">
        <v>916</v>
      </c>
      <c r="B446" t="s">
        <v>273</v>
      </c>
      <c r="C446">
        <v>4</v>
      </c>
      <c r="D446" t="s">
        <v>53</v>
      </c>
      <c r="L446" t="str">
        <f t="shared" si="79"/>
        <v>List2!R4</v>
      </c>
      <c r="M446">
        <v>443</v>
      </c>
    </row>
    <row r="447" spans="1:13" x14ac:dyDescent="0.25">
      <c r="A447" t="s">
        <v>917</v>
      </c>
      <c r="B447" t="s">
        <v>233</v>
      </c>
      <c r="C447">
        <v>4</v>
      </c>
      <c r="D447" t="s">
        <v>53</v>
      </c>
      <c r="L447" t="str">
        <f t="shared" si="79"/>
        <v>List2!R4</v>
      </c>
      <c r="M447">
        <v>444</v>
      </c>
    </row>
    <row r="448" spans="1:13" x14ac:dyDescent="0.25">
      <c r="A448" t="s">
        <v>918</v>
      </c>
      <c r="B448" t="s">
        <v>237</v>
      </c>
      <c r="C448">
        <v>4</v>
      </c>
      <c r="D448" t="s">
        <v>53</v>
      </c>
      <c r="L448" t="str">
        <f t="shared" si="79"/>
        <v>List2!R4</v>
      </c>
      <c r="M448">
        <v>445</v>
      </c>
    </row>
    <row r="449" spans="1:13" x14ac:dyDescent="0.25">
      <c r="A449" t="s">
        <v>919</v>
      </c>
      <c r="B449" t="s">
        <v>247</v>
      </c>
      <c r="C449">
        <v>4</v>
      </c>
      <c r="D449" t="s">
        <v>53</v>
      </c>
      <c r="L449" t="str">
        <f t="shared" si="79"/>
        <v>List2!R4</v>
      </c>
      <c r="M449">
        <v>446</v>
      </c>
    </row>
    <row r="450" spans="1:13" x14ac:dyDescent="0.25">
      <c r="A450" t="s">
        <v>920</v>
      </c>
      <c r="B450" t="s">
        <v>263</v>
      </c>
      <c r="C450">
        <v>4</v>
      </c>
      <c r="D450" t="s">
        <v>53</v>
      </c>
      <c r="L450" t="str">
        <f t="shared" si="79"/>
        <v>List2!R4</v>
      </c>
      <c r="M450">
        <v>447</v>
      </c>
    </row>
    <row r="451" spans="1:13" x14ac:dyDescent="0.25">
      <c r="A451" t="s">
        <v>921</v>
      </c>
      <c r="B451" t="s">
        <v>239</v>
      </c>
      <c r="C451">
        <v>4</v>
      </c>
      <c r="D451" t="s">
        <v>53</v>
      </c>
      <c r="L451" t="str">
        <f t="shared" si="79"/>
        <v>List2!R4</v>
      </c>
      <c r="M451">
        <v>448</v>
      </c>
    </row>
    <row r="452" spans="1:13" x14ac:dyDescent="0.25">
      <c r="A452" t="s">
        <v>922</v>
      </c>
      <c r="B452" t="s">
        <v>265</v>
      </c>
      <c r="C452">
        <v>4</v>
      </c>
      <c r="D452" t="s">
        <v>53</v>
      </c>
      <c r="L452" t="str">
        <f t="shared" si="79"/>
        <v>List2!R4</v>
      </c>
      <c r="M452">
        <v>449</v>
      </c>
    </row>
    <row r="453" spans="1:13" x14ac:dyDescent="0.25">
      <c r="A453" t="s">
        <v>923</v>
      </c>
      <c r="B453" t="s">
        <v>924</v>
      </c>
      <c r="C453">
        <v>3</v>
      </c>
      <c r="D453" t="s">
        <v>53</v>
      </c>
      <c r="L453" t="str">
        <f t="shared" si="79"/>
        <v>List2!R4</v>
      </c>
      <c r="M453">
        <v>450</v>
      </c>
    </row>
    <row r="454" spans="1:13" x14ac:dyDescent="0.25">
      <c r="A454" t="s">
        <v>925</v>
      </c>
      <c r="B454" t="s">
        <v>926</v>
      </c>
      <c r="C454">
        <v>4</v>
      </c>
      <c r="D454" t="s">
        <v>53</v>
      </c>
      <c r="L454" t="str">
        <f t="shared" si="79"/>
        <v>List2!R4</v>
      </c>
      <c r="M454">
        <v>451</v>
      </c>
    </row>
    <row r="455" spans="1:13" x14ac:dyDescent="0.25">
      <c r="A455" t="s">
        <v>927</v>
      </c>
      <c r="B455" t="s">
        <v>928</v>
      </c>
      <c r="C455">
        <v>4</v>
      </c>
      <c r="D455" t="s">
        <v>53</v>
      </c>
      <c r="L455" t="str">
        <f t="shared" si="79"/>
        <v>List2!R4</v>
      </c>
      <c r="M455">
        <v>452</v>
      </c>
    </row>
    <row r="456" spans="1:13" x14ac:dyDescent="0.25">
      <c r="A456" t="s">
        <v>929</v>
      </c>
      <c r="B456" t="s">
        <v>930</v>
      </c>
      <c r="C456">
        <v>3</v>
      </c>
      <c r="D456" t="s">
        <v>53</v>
      </c>
      <c r="L456" t="str">
        <f t="shared" si="79"/>
        <v>List2!R4</v>
      </c>
      <c r="M456">
        <v>453</v>
      </c>
    </row>
    <row r="457" spans="1:13" x14ac:dyDescent="0.25">
      <c r="A457" t="s">
        <v>931</v>
      </c>
      <c r="B457" t="s">
        <v>932</v>
      </c>
      <c r="C457">
        <v>3</v>
      </c>
      <c r="D457" t="s">
        <v>53</v>
      </c>
      <c r="L457" t="str">
        <f t="shared" si="79"/>
        <v>List2!R4</v>
      </c>
      <c r="M457">
        <v>454</v>
      </c>
    </row>
    <row r="458" spans="1:13" x14ac:dyDescent="0.25">
      <c r="A458" t="s">
        <v>933</v>
      </c>
      <c r="B458" t="s">
        <v>934</v>
      </c>
      <c r="C458">
        <v>3</v>
      </c>
      <c r="D458" t="s">
        <v>53</v>
      </c>
      <c r="L458" t="str">
        <f t="shared" si="79"/>
        <v>List2!R4</v>
      </c>
      <c r="M458">
        <v>455</v>
      </c>
    </row>
    <row r="459" spans="1:13" x14ac:dyDescent="0.25">
      <c r="A459" t="s">
        <v>935</v>
      </c>
      <c r="B459" t="s">
        <v>936</v>
      </c>
      <c r="C459">
        <v>3</v>
      </c>
      <c r="D459" t="s">
        <v>53</v>
      </c>
      <c r="L459" t="str">
        <f t="shared" si="79"/>
        <v>List2!R4</v>
      </c>
      <c r="M459">
        <v>456</v>
      </c>
    </row>
    <row r="460" spans="1:13" x14ac:dyDescent="0.25">
      <c r="A460" t="s">
        <v>937</v>
      </c>
      <c r="B460" t="s">
        <v>938</v>
      </c>
      <c r="C460">
        <v>3</v>
      </c>
      <c r="D460" t="s">
        <v>53</v>
      </c>
      <c r="L460" t="str">
        <f t="shared" si="79"/>
        <v>List2!R4</v>
      </c>
      <c r="M460">
        <v>457</v>
      </c>
    </row>
    <row r="461" spans="1:13" x14ac:dyDescent="0.25">
      <c r="A461" t="s">
        <v>939</v>
      </c>
      <c r="B461" t="s">
        <v>940</v>
      </c>
      <c r="C461">
        <v>3</v>
      </c>
      <c r="D461" t="s">
        <v>53</v>
      </c>
      <c r="L461" t="str">
        <f t="shared" si="79"/>
        <v>List2!R4</v>
      </c>
      <c r="M461">
        <v>458</v>
      </c>
    </row>
    <row r="462" spans="1:13" x14ac:dyDescent="0.25">
      <c r="A462" t="s">
        <v>941</v>
      </c>
      <c r="B462" t="s">
        <v>942</v>
      </c>
      <c r="C462">
        <v>3</v>
      </c>
      <c r="D462" t="s">
        <v>53</v>
      </c>
      <c r="L462" t="str">
        <f t="shared" si="79"/>
        <v>List2!R4</v>
      </c>
      <c r="M462">
        <v>459</v>
      </c>
    </row>
    <row r="463" spans="1:13" x14ac:dyDescent="0.25">
      <c r="A463" t="s">
        <v>943</v>
      </c>
      <c r="B463" t="s">
        <v>944</v>
      </c>
      <c r="C463">
        <v>3</v>
      </c>
      <c r="D463" t="s">
        <v>53</v>
      </c>
      <c r="L463" t="str">
        <f t="shared" si="79"/>
        <v>List2!R4</v>
      </c>
      <c r="M463">
        <v>460</v>
      </c>
    </row>
    <row r="464" spans="1:13" x14ac:dyDescent="0.25">
      <c r="A464" t="s">
        <v>945</v>
      </c>
      <c r="B464" t="s">
        <v>946</v>
      </c>
      <c r="C464">
        <v>3</v>
      </c>
      <c r="D464" t="s">
        <v>53</v>
      </c>
      <c r="F464" s="22"/>
      <c r="G464" s="22"/>
      <c r="H464" s="22"/>
      <c r="I464" s="22"/>
      <c r="J464" s="22"/>
      <c r="L464" t="str">
        <f t="shared" si="79"/>
        <v>List2!R4</v>
      </c>
      <c r="M464">
        <v>461</v>
      </c>
    </row>
    <row r="465" spans="1:13" x14ac:dyDescent="0.25">
      <c r="A465" t="s">
        <v>947</v>
      </c>
      <c r="B465" t="s">
        <v>102</v>
      </c>
      <c r="C465">
        <v>3</v>
      </c>
      <c r="D465" t="s">
        <v>53</v>
      </c>
      <c r="L465" t="str">
        <f t="shared" si="79"/>
        <v>List2!R4</v>
      </c>
      <c r="M465">
        <v>462</v>
      </c>
    </row>
    <row r="466" spans="1:13" x14ac:dyDescent="0.25">
      <c r="A466" t="s">
        <v>948</v>
      </c>
      <c r="B466" t="s">
        <v>949</v>
      </c>
      <c r="C466">
        <v>3</v>
      </c>
      <c r="D466" t="s">
        <v>53</v>
      </c>
      <c r="L466" t="str">
        <f t="shared" si="79"/>
        <v>List2!R4</v>
      </c>
      <c r="M466">
        <v>463</v>
      </c>
    </row>
    <row r="467" spans="1:13" x14ac:dyDescent="0.25">
      <c r="A467" t="s">
        <v>950</v>
      </c>
      <c r="B467" t="s">
        <v>951</v>
      </c>
      <c r="C467">
        <v>3</v>
      </c>
      <c r="D467" t="s">
        <v>53</v>
      </c>
      <c r="L467" t="str">
        <f t="shared" si="79"/>
        <v>List2!R4</v>
      </c>
      <c r="M467">
        <v>464</v>
      </c>
    </row>
    <row r="468" spans="1:13" x14ac:dyDescent="0.25">
      <c r="A468" t="s">
        <v>952</v>
      </c>
      <c r="B468" t="s">
        <v>953</v>
      </c>
      <c r="C468">
        <v>3</v>
      </c>
      <c r="D468" t="s">
        <v>53</v>
      </c>
      <c r="L468" t="str">
        <f t="shared" si="79"/>
        <v>List2!R4</v>
      </c>
      <c r="M468">
        <v>465</v>
      </c>
    </row>
    <row r="469" spans="1:13" x14ac:dyDescent="0.25">
      <c r="A469" t="s">
        <v>954</v>
      </c>
      <c r="B469" t="s">
        <v>955</v>
      </c>
      <c r="C469">
        <v>3</v>
      </c>
      <c r="D469" t="s">
        <v>53</v>
      </c>
      <c r="L469" t="str">
        <f t="shared" si="79"/>
        <v>List2!R4</v>
      </c>
      <c r="M469">
        <v>466</v>
      </c>
    </row>
    <row r="470" spans="1:13" x14ac:dyDescent="0.25">
      <c r="A470" t="s">
        <v>956</v>
      </c>
      <c r="B470" t="s">
        <v>957</v>
      </c>
      <c r="C470">
        <v>3</v>
      </c>
      <c r="D470" t="s">
        <v>53</v>
      </c>
      <c r="L470" t="str">
        <f t="shared" si="79"/>
        <v>List2!R4</v>
      </c>
      <c r="M470">
        <v>467</v>
      </c>
    </row>
    <row r="471" spans="1:13" x14ac:dyDescent="0.25">
      <c r="A471" t="s">
        <v>958</v>
      </c>
      <c r="B471" t="s">
        <v>959</v>
      </c>
      <c r="C471">
        <v>3</v>
      </c>
      <c r="D471" t="s">
        <v>53</v>
      </c>
      <c r="L471" t="str">
        <f t="shared" si="79"/>
        <v>List2!R4</v>
      </c>
      <c r="M471">
        <v>468</v>
      </c>
    </row>
    <row r="472" spans="1:13" x14ac:dyDescent="0.25">
      <c r="A472" t="s">
        <v>960</v>
      </c>
      <c r="B472" t="s">
        <v>961</v>
      </c>
      <c r="C472">
        <v>3</v>
      </c>
      <c r="D472" t="s">
        <v>53</v>
      </c>
      <c r="L472" t="str">
        <f t="shared" si="79"/>
        <v>List2!R4</v>
      </c>
      <c r="M472">
        <v>469</v>
      </c>
    </row>
    <row r="473" spans="1:13" x14ac:dyDescent="0.25">
      <c r="A473" t="s">
        <v>962</v>
      </c>
      <c r="B473" t="s">
        <v>963</v>
      </c>
      <c r="C473">
        <v>4</v>
      </c>
      <c r="D473" t="s">
        <v>53</v>
      </c>
      <c r="L473" t="str">
        <f t="shared" si="79"/>
        <v>List2!R4</v>
      </c>
      <c r="M473">
        <v>470</v>
      </c>
    </row>
    <row r="474" spans="1:13" x14ac:dyDescent="0.25">
      <c r="A474" t="s">
        <v>964</v>
      </c>
      <c r="B474" t="s">
        <v>965</v>
      </c>
      <c r="C474">
        <v>3</v>
      </c>
      <c r="D474" t="s">
        <v>53</v>
      </c>
      <c r="L474" t="str">
        <f t="shared" si="79"/>
        <v>List2!R4</v>
      </c>
      <c r="M474">
        <v>471</v>
      </c>
    </row>
    <row r="475" spans="1:13" x14ac:dyDescent="0.25">
      <c r="A475" t="s">
        <v>966</v>
      </c>
      <c r="B475" t="s">
        <v>967</v>
      </c>
      <c r="C475">
        <v>3</v>
      </c>
      <c r="D475" t="s">
        <v>53</v>
      </c>
      <c r="L475" t="str">
        <f t="shared" si="79"/>
        <v>List2!R4</v>
      </c>
      <c r="M475">
        <v>472</v>
      </c>
    </row>
    <row r="476" spans="1:13" x14ac:dyDescent="0.25">
      <c r="A476" t="s">
        <v>968</v>
      </c>
      <c r="B476" t="s">
        <v>969</v>
      </c>
      <c r="C476">
        <v>4</v>
      </c>
      <c r="D476" t="s">
        <v>53</v>
      </c>
      <c r="L476" t="str">
        <f t="shared" si="79"/>
        <v>List2!R4</v>
      </c>
      <c r="M476">
        <v>473</v>
      </c>
    </row>
    <row r="477" spans="1:13" x14ac:dyDescent="0.25">
      <c r="A477" t="s">
        <v>970</v>
      </c>
      <c r="B477" t="s">
        <v>971</v>
      </c>
      <c r="C477">
        <v>4</v>
      </c>
      <c r="D477" t="s">
        <v>53</v>
      </c>
      <c r="L477" t="str">
        <f t="shared" si="79"/>
        <v>List2!R4</v>
      </c>
      <c r="M477">
        <v>474</v>
      </c>
    </row>
    <row r="478" spans="1:13" x14ac:dyDescent="0.25">
      <c r="A478" t="s">
        <v>972</v>
      </c>
      <c r="B478" t="s">
        <v>973</v>
      </c>
      <c r="C478">
        <v>3</v>
      </c>
      <c r="D478" t="s">
        <v>53</v>
      </c>
      <c r="L478" t="str">
        <f t="shared" si="79"/>
        <v>List2!R4</v>
      </c>
      <c r="M478">
        <v>475</v>
      </c>
    </row>
    <row r="479" spans="1:13" x14ac:dyDescent="0.25">
      <c r="A479" t="s">
        <v>974</v>
      </c>
      <c r="B479" t="s">
        <v>975</v>
      </c>
      <c r="C479">
        <v>3</v>
      </c>
      <c r="D479" t="s">
        <v>53</v>
      </c>
      <c r="L479" t="str">
        <f t="shared" si="79"/>
        <v>List2!R4</v>
      </c>
      <c r="M479">
        <v>476</v>
      </c>
    </row>
    <row r="480" spans="1:13" x14ac:dyDescent="0.25">
      <c r="A480" t="s">
        <v>976</v>
      </c>
      <c r="B480" t="s">
        <v>977</v>
      </c>
      <c r="C480">
        <v>4</v>
      </c>
      <c r="D480" t="s">
        <v>53</v>
      </c>
      <c r="L480" t="str">
        <f t="shared" si="79"/>
        <v>List2!R4</v>
      </c>
      <c r="M480">
        <v>477</v>
      </c>
    </row>
    <row r="481" spans="1:13" x14ac:dyDescent="0.25">
      <c r="A481" t="s">
        <v>978</v>
      </c>
      <c r="B481" t="s">
        <v>979</v>
      </c>
      <c r="C481">
        <v>3</v>
      </c>
      <c r="D481" t="s">
        <v>53</v>
      </c>
      <c r="L481" t="str">
        <f t="shared" si="79"/>
        <v>List2!R4</v>
      </c>
      <c r="M481">
        <v>478</v>
      </c>
    </row>
    <row r="482" spans="1:13" x14ac:dyDescent="0.25">
      <c r="A482" t="s">
        <v>980</v>
      </c>
      <c r="B482" t="s">
        <v>981</v>
      </c>
      <c r="C482">
        <v>3</v>
      </c>
      <c r="D482" t="s">
        <v>53</v>
      </c>
      <c r="L482" t="str">
        <f t="shared" si="79"/>
        <v>List2!R4</v>
      </c>
      <c r="M482">
        <v>479</v>
      </c>
    </row>
    <row r="483" spans="1:13" x14ac:dyDescent="0.25">
      <c r="A483" t="s">
        <v>982</v>
      </c>
      <c r="B483" t="s">
        <v>983</v>
      </c>
      <c r="C483">
        <v>4</v>
      </c>
      <c r="D483" t="s">
        <v>53</v>
      </c>
      <c r="L483" t="str">
        <f t="shared" si="79"/>
        <v>List2!R4</v>
      </c>
      <c r="M483">
        <v>480</v>
      </c>
    </row>
    <row r="484" spans="1:13" x14ac:dyDescent="0.25">
      <c r="A484" t="s">
        <v>984</v>
      </c>
      <c r="B484" t="s">
        <v>985</v>
      </c>
      <c r="C484">
        <v>4</v>
      </c>
      <c r="D484" t="s">
        <v>53</v>
      </c>
      <c r="L484" t="str">
        <f t="shared" si="79"/>
        <v>List2!R4</v>
      </c>
      <c r="M484">
        <v>481</v>
      </c>
    </row>
    <row r="485" spans="1:13" x14ac:dyDescent="0.25">
      <c r="A485" t="s">
        <v>986</v>
      </c>
      <c r="B485" t="s">
        <v>987</v>
      </c>
      <c r="C485">
        <v>4</v>
      </c>
      <c r="D485" t="s">
        <v>53</v>
      </c>
      <c r="L485" t="str">
        <f t="shared" si="79"/>
        <v>List2!R4</v>
      </c>
      <c r="M485">
        <v>482</v>
      </c>
    </row>
    <row r="486" spans="1:13" x14ac:dyDescent="0.25">
      <c r="A486" t="s">
        <v>988</v>
      </c>
      <c r="B486" t="s">
        <v>989</v>
      </c>
      <c r="C486">
        <v>4</v>
      </c>
      <c r="D486" t="s">
        <v>53</v>
      </c>
      <c r="L486" t="str">
        <f t="shared" si="79"/>
        <v>List2!R4</v>
      </c>
      <c r="M486">
        <v>483</v>
      </c>
    </row>
    <row r="487" spans="1:13" x14ac:dyDescent="0.25">
      <c r="A487" t="s">
        <v>990</v>
      </c>
      <c r="B487" t="s">
        <v>991</v>
      </c>
      <c r="C487">
        <v>4</v>
      </c>
      <c r="D487" t="s">
        <v>53</v>
      </c>
      <c r="L487" t="str">
        <f t="shared" si="79"/>
        <v>List2!R4</v>
      </c>
      <c r="M487">
        <v>484</v>
      </c>
    </row>
    <row r="488" spans="1:13" x14ac:dyDescent="0.25">
      <c r="A488" t="s">
        <v>992</v>
      </c>
      <c r="B488" t="s">
        <v>172</v>
      </c>
      <c r="C488">
        <v>3</v>
      </c>
      <c r="D488" t="s">
        <v>53</v>
      </c>
      <c r="L488" t="str">
        <f t="shared" si="79"/>
        <v>List2!R4</v>
      </c>
      <c r="M488">
        <v>485</v>
      </c>
    </row>
    <row r="489" spans="1:13" x14ac:dyDescent="0.25">
      <c r="A489" t="s">
        <v>993</v>
      </c>
      <c r="B489" t="s">
        <v>994</v>
      </c>
      <c r="C489">
        <v>4</v>
      </c>
      <c r="D489" t="s">
        <v>53</v>
      </c>
      <c r="L489" t="str">
        <f t="shared" si="79"/>
        <v>List2!R4</v>
      </c>
      <c r="M489">
        <v>486</v>
      </c>
    </row>
    <row r="490" spans="1:13" x14ac:dyDescent="0.25">
      <c r="A490" t="s">
        <v>995</v>
      </c>
      <c r="B490" t="s">
        <v>996</v>
      </c>
      <c r="C490">
        <v>3</v>
      </c>
      <c r="D490" t="s">
        <v>53</v>
      </c>
      <c r="L490" t="str">
        <f t="shared" si="79"/>
        <v>List2!R4</v>
      </c>
      <c r="M490">
        <v>487</v>
      </c>
    </row>
    <row r="491" spans="1:13" x14ac:dyDescent="0.25">
      <c r="A491" t="s">
        <v>997</v>
      </c>
      <c r="B491" t="s">
        <v>998</v>
      </c>
      <c r="C491">
        <v>3</v>
      </c>
      <c r="D491" t="s">
        <v>53</v>
      </c>
      <c r="L491" t="str">
        <f t="shared" si="79"/>
        <v>List2!R4</v>
      </c>
      <c r="M491">
        <v>488</v>
      </c>
    </row>
    <row r="492" spans="1:13" x14ac:dyDescent="0.25">
      <c r="A492" t="s">
        <v>999</v>
      </c>
      <c r="B492" t="s">
        <v>82</v>
      </c>
      <c r="C492">
        <v>3</v>
      </c>
      <c r="D492" t="s">
        <v>53</v>
      </c>
      <c r="L492" t="str">
        <f t="shared" si="79"/>
        <v>List2!R4</v>
      </c>
      <c r="M492">
        <v>489</v>
      </c>
    </row>
    <row r="493" spans="1:13" x14ac:dyDescent="0.25">
      <c r="A493" t="s">
        <v>1000</v>
      </c>
      <c r="B493" t="s">
        <v>217</v>
      </c>
      <c r="C493">
        <v>3</v>
      </c>
      <c r="D493" t="s">
        <v>53</v>
      </c>
      <c r="L493" t="str">
        <f t="shared" si="79"/>
        <v>List2!R4</v>
      </c>
      <c r="M493">
        <v>490</v>
      </c>
    </row>
    <row r="494" spans="1:13" x14ac:dyDescent="0.25">
      <c r="A494" t="s">
        <v>1001</v>
      </c>
      <c r="B494" t="s">
        <v>156</v>
      </c>
      <c r="C494">
        <v>3</v>
      </c>
      <c r="D494" t="s">
        <v>53</v>
      </c>
      <c r="L494" t="str">
        <f t="shared" si="79"/>
        <v>List2!R4</v>
      </c>
      <c r="M494">
        <v>491</v>
      </c>
    </row>
    <row r="495" spans="1:13" x14ac:dyDescent="0.25">
      <c r="A495" t="s">
        <v>1002</v>
      </c>
      <c r="B495" t="s">
        <v>1003</v>
      </c>
      <c r="C495">
        <v>3</v>
      </c>
      <c r="D495" t="s">
        <v>53</v>
      </c>
      <c r="L495" t="str">
        <f t="shared" si="79"/>
        <v>List2!R4</v>
      </c>
      <c r="M495">
        <v>492</v>
      </c>
    </row>
    <row r="496" spans="1:13" x14ac:dyDescent="0.25">
      <c r="A496" t="s">
        <v>1004</v>
      </c>
      <c r="B496" t="s">
        <v>1005</v>
      </c>
      <c r="C496">
        <v>3</v>
      </c>
      <c r="D496" t="s">
        <v>53</v>
      </c>
      <c r="L496" t="str">
        <f t="shared" si="79"/>
        <v>List2!R4</v>
      </c>
      <c r="M496">
        <v>493</v>
      </c>
    </row>
    <row r="497" spans="1:13" x14ac:dyDescent="0.25">
      <c r="A497" t="s">
        <v>1006</v>
      </c>
      <c r="B497" t="s">
        <v>1007</v>
      </c>
      <c r="C497">
        <v>3</v>
      </c>
      <c r="D497" t="s">
        <v>53</v>
      </c>
      <c r="L497" t="str">
        <f t="shared" si="79"/>
        <v>List2!R4</v>
      </c>
      <c r="M497">
        <v>494</v>
      </c>
    </row>
    <row r="498" spans="1:13" x14ac:dyDescent="0.25">
      <c r="A498" t="s">
        <v>1008</v>
      </c>
      <c r="B498" t="s">
        <v>1009</v>
      </c>
      <c r="C498">
        <v>3</v>
      </c>
      <c r="D498" t="s">
        <v>53</v>
      </c>
      <c r="L498" t="str">
        <f t="shared" si="79"/>
        <v>List2!R4</v>
      </c>
      <c r="M498">
        <v>495</v>
      </c>
    </row>
    <row r="499" spans="1:13" x14ac:dyDescent="0.25">
      <c r="A499" t="s">
        <v>1010</v>
      </c>
      <c r="B499" t="s">
        <v>1011</v>
      </c>
      <c r="C499">
        <v>4</v>
      </c>
      <c r="D499" t="s">
        <v>53</v>
      </c>
      <c r="L499" t="str">
        <f t="shared" si="79"/>
        <v>List2!R4</v>
      </c>
      <c r="M499">
        <v>496</v>
      </c>
    </row>
    <row r="500" spans="1:13" x14ac:dyDescent="0.25">
      <c r="A500" t="s">
        <v>1012</v>
      </c>
      <c r="B500" t="s">
        <v>1013</v>
      </c>
      <c r="C500">
        <v>3</v>
      </c>
      <c r="D500" t="s">
        <v>53</v>
      </c>
      <c r="L500" t="str">
        <f t="shared" si="79"/>
        <v>List2!R4</v>
      </c>
      <c r="M500">
        <v>497</v>
      </c>
    </row>
    <row r="501" spans="1:13" x14ac:dyDescent="0.25">
      <c r="A501" t="s">
        <v>1014</v>
      </c>
      <c r="B501" t="s">
        <v>1015</v>
      </c>
      <c r="C501">
        <v>4</v>
      </c>
      <c r="D501" t="s">
        <v>53</v>
      </c>
      <c r="L501" t="str">
        <f t="shared" si="79"/>
        <v>List2!R4</v>
      </c>
      <c r="M501">
        <v>498</v>
      </c>
    </row>
    <row r="502" spans="1:13" x14ac:dyDescent="0.25">
      <c r="A502" t="s">
        <v>1016</v>
      </c>
      <c r="B502" t="s">
        <v>219</v>
      </c>
      <c r="C502">
        <v>4</v>
      </c>
      <c r="D502" t="s">
        <v>53</v>
      </c>
      <c r="L502" t="str">
        <f t="shared" ref="L502:L565" si="80">"List2!"&amp;VLOOKUP(D502,$P$4:$Q$9,2,FALSE)</f>
        <v>List2!R4</v>
      </c>
      <c r="M502">
        <v>499</v>
      </c>
    </row>
    <row r="503" spans="1:13" x14ac:dyDescent="0.25">
      <c r="A503" t="s">
        <v>1017</v>
      </c>
      <c r="B503" t="s">
        <v>491</v>
      </c>
      <c r="C503">
        <v>3</v>
      </c>
      <c r="D503" t="s">
        <v>53</v>
      </c>
      <c r="L503" t="str">
        <f t="shared" si="80"/>
        <v>List2!R4</v>
      </c>
      <c r="M503">
        <v>500</v>
      </c>
    </row>
    <row r="504" spans="1:13" x14ac:dyDescent="0.25">
      <c r="A504" t="s">
        <v>1018</v>
      </c>
      <c r="B504" t="s">
        <v>1019</v>
      </c>
      <c r="C504">
        <v>3</v>
      </c>
      <c r="D504" t="s">
        <v>53</v>
      </c>
      <c r="L504" t="str">
        <f t="shared" si="80"/>
        <v>List2!R4</v>
      </c>
      <c r="M504">
        <v>501</v>
      </c>
    </row>
    <row r="505" spans="1:13" x14ac:dyDescent="0.25">
      <c r="A505" t="s">
        <v>1020</v>
      </c>
      <c r="B505" t="s">
        <v>1021</v>
      </c>
      <c r="C505">
        <v>4</v>
      </c>
      <c r="D505" t="s">
        <v>53</v>
      </c>
      <c r="L505" t="str">
        <f t="shared" si="80"/>
        <v>List2!R4</v>
      </c>
      <c r="M505">
        <v>502</v>
      </c>
    </row>
    <row r="506" spans="1:13" x14ac:dyDescent="0.25">
      <c r="A506" t="s">
        <v>1022</v>
      </c>
      <c r="B506" t="s">
        <v>1023</v>
      </c>
      <c r="C506">
        <v>4</v>
      </c>
      <c r="D506" t="s">
        <v>53</v>
      </c>
      <c r="L506" t="str">
        <f t="shared" si="80"/>
        <v>List2!R4</v>
      </c>
      <c r="M506">
        <v>503</v>
      </c>
    </row>
    <row r="507" spans="1:13" x14ac:dyDescent="0.25">
      <c r="A507" t="s">
        <v>1024</v>
      </c>
      <c r="B507" t="s">
        <v>1025</v>
      </c>
      <c r="C507">
        <v>3</v>
      </c>
      <c r="D507" t="s">
        <v>53</v>
      </c>
      <c r="L507" t="str">
        <f t="shared" si="80"/>
        <v>List2!R4</v>
      </c>
      <c r="M507">
        <v>504</v>
      </c>
    </row>
    <row r="508" spans="1:13" x14ac:dyDescent="0.25">
      <c r="A508" t="s">
        <v>1026</v>
      </c>
      <c r="B508" t="s">
        <v>1027</v>
      </c>
      <c r="C508">
        <v>3</v>
      </c>
      <c r="D508" t="s">
        <v>53</v>
      </c>
      <c r="L508" t="str">
        <f t="shared" si="80"/>
        <v>List2!R4</v>
      </c>
      <c r="M508">
        <v>505</v>
      </c>
    </row>
    <row r="509" spans="1:13" x14ac:dyDescent="0.25">
      <c r="A509" t="s">
        <v>1028</v>
      </c>
      <c r="B509" t="s">
        <v>1029</v>
      </c>
      <c r="C509">
        <v>4</v>
      </c>
      <c r="D509" t="s">
        <v>53</v>
      </c>
      <c r="L509" t="str">
        <f t="shared" si="80"/>
        <v>List2!R4</v>
      </c>
      <c r="M509">
        <v>506</v>
      </c>
    </row>
    <row r="510" spans="1:13" x14ac:dyDescent="0.25">
      <c r="A510" t="s">
        <v>1030</v>
      </c>
      <c r="B510" t="s">
        <v>1031</v>
      </c>
      <c r="C510">
        <v>4</v>
      </c>
      <c r="D510" t="s">
        <v>53</v>
      </c>
      <c r="L510" t="str">
        <f t="shared" si="80"/>
        <v>List2!R4</v>
      </c>
      <c r="M510">
        <v>507</v>
      </c>
    </row>
    <row r="511" spans="1:13" x14ac:dyDescent="0.25">
      <c r="A511" t="s">
        <v>1032</v>
      </c>
      <c r="B511" t="s">
        <v>1033</v>
      </c>
      <c r="C511">
        <v>4</v>
      </c>
      <c r="D511" t="s">
        <v>53</v>
      </c>
      <c r="L511" t="str">
        <f t="shared" si="80"/>
        <v>List2!R4</v>
      </c>
      <c r="M511">
        <v>508</v>
      </c>
    </row>
    <row r="512" spans="1:13" x14ac:dyDescent="0.25">
      <c r="A512" t="s">
        <v>1034</v>
      </c>
      <c r="B512" t="s">
        <v>84</v>
      </c>
      <c r="C512">
        <v>3</v>
      </c>
      <c r="D512" t="s">
        <v>53</v>
      </c>
      <c r="L512" t="str">
        <f t="shared" si="80"/>
        <v>List2!R4</v>
      </c>
      <c r="M512">
        <v>509</v>
      </c>
    </row>
    <row r="513" spans="1:13" x14ac:dyDescent="0.25">
      <c r="A513" t="s">
        <v>1035</v>
      </c>
      <c r="B513" t="s">
        <v>1036</v>
      </c>
      <c r="C513">
        <v>4</v>
      </c>
      <c r="D513" t="s">
        <v>53</v>
      </c>
      <c r="L513" t="str">
        <f t="shared" si="80"/>
        <v>List2!R4</v>
      </c>
      <c r="M513">
        <v>510</v>
      </c>
    </row>
    <row r="514" spans="1:13" x14ac:dyDescent="0.25">
      <c r="A514" t="s">
        <v>1037</v>
      </c>
      <c r="B514" t="s">
        <v>168</v>
      </c>
      <c r="C514">
        <v>3</v>
      </c>
      <c r="D514" t="s">
        <v>53</v>
      </c>
      <c r="L514" t="str">
        <f t="shared" si="80"/>
        <v>List2!R4</v>
      </c>
      <c r="M514">
        <v>511</v>
      </c>
    </row>
    <row r="515" spans="1:13" x14ac:dyDescent="0.25">
      <c r="A515" t="s">
        <v>1038</v>
      </c>
      <c r="B515" t="s">
        <v>1039</v>
      </c>
      <c r="C515">
        <v>3</v>
      </c>
      <c r="D515" t="s">
        <v>53</v>
      </c>
      <c r="L515" t="str">
        <f t="shared" si="80"/>
        <v>List2!R4</v>
      </c>
      <c r="M515">
        <v>512</v>
      </c>
    </row>
    <row r="516" spans="1:13" x14ac:dyDescent="0.25">
      <c r="A516" t="s">
        <v>1040</v>
      </c>
      <c r="B516" t="s">
        <v>1041</v>
      </c>
      <c r="C516">
        <v>4</v>
      </c>
      <c r="D516" t="s">
        <v>53</v>
      </c>
      <c r="L516" t="str">
        <f t="shared" si="80"/>
        <v>List2!R4</v>
      </c>
      <c r="M516">
        <v>513</v>
      </c>
    </row>
    <row r="517" spans="1:13" x14ac:dyDescent="0.25">
      <c r="A517" t="s">
        <v>1042</v>
      </c>
      <c r="B517" t="s">
        <v>1043</v>
      </c>
      <c r="C517">
        <v>4</v>
      </c>
      <c r="D517" t="s">
        <v>53</v>
      </c>
      <c r="L517" t="str">
        <f t="shared" si="80"/>
        <v>List2!R4</v>
      </c>
      <c r="M517">
        <v>514</v>
      </c>
    </row>
    <row r="518" spans="1:13" x14ac:dyDescent="0.25">
      <c r="A518" t="s">
        <v>1044</v>
      </c>
      <c r="B518" t="s">
        <v>213</v>
      </c>
      <c r="C518">
        <v>3</v>
      </c>
      <c r="D518" t="s">
        <v>53</v>
      </c>
      <c r="L518" t="str">
        <f t="shared" si="80"/>
        <v>List2!R4</v>
      </c>
      <c r="M518">
        <v>515</v>
      </c>
    </row>
    <row r="519" spans="1:13" x14ac:dyDescent="0.25">
      <c r="A519" t="s">
        <v>1045</v>
      </c>
      <c r="B519" t="s">
        <v>1046</v>
      </c>
      <c r="C519">
        <v>3</v>
      </c>
      <c r="D519" t="s">
        <v>53</v>
      </c>
      <c r="L519" t="str">
        <f t="shared" si="80"/>
        <v>List2!R4</v>
      </c>
      <c r="M519">
        <v>516</v>
      </c>
    </row>
    <row r="520" spans="1:13" x14ac:dyDescent="0.25">
      <c r="A520" t="s">
        <v>1047</v>
      </c>
      <c r="B520" t="s">
        <v>1048</v>
      </c>
      <c r="C520">
        <v>3</v>
      </c>
      <c r="D520" t="s">
        <v>53</v>
      </c>
      <c r="L520" t="str">
        <f t="shared" si="80"/>
        <v>List2!R4</v>
      </c>
      <c r="M520">
        <v>517</v>
      </c>
    </row>
    <row r="521" spans="1:13" x14ac:dyDescent="0.25">
      <c r="A521" t="s">
        <v>1049</v>
      </c>
      <c r="B521" t="s">
        <v>1050</v>
      </c>
      <c r="C521">
        <v>4</v>
      </c>
      <c r="D521" t="s">
        <v>53</v>
      </c>
      <c r="L521" t="str">
        <f t="shared" si="80"/>
        <v>List2!R4</v>
      </c>
      <c r="M521">
        <v>518</v>
      </c>
    </row>
    <row r="522" spans="1:13" x14ac:dyDescent="0.25">
      <c r="A522" t="s">
        <v>1051</v>
      </c>
      <c r="B522" t="s">
        <v>1052</v>
      </c>
      <c r="C522">
        <v>4</v>
      </c>
      <c r="D522" t="s">
        <v>53</v>
      </c>
      <c r="L522" t="str">
        <f t="shared" si="80"/>
        <v>List2!R4</v>
      </c>
      <c r="M522">
        <v>519</v>
      </c>
    </row>
    <row r="523" spans="1:13" x14ac:dyDescent="0.25">
      <c r="A523" t="s">
        <v>1053</v>
      </c>
      <c r="B523" t="s">
        <v>1054</v>
      </c>
      <c r="C523">
        <v>3</v>
      </c>
      <c r="D523" t="s">
        <v>53</v>
      </c>
      <c r="L523" t="str">
        <f t="shared" si="80"/>
        <v>List2!R4</v>
      </c>
      <c r="M523">
        <v>520</v>
      </c>
    </row>
    <row r="524" spans="1:13" x14ac:dyDescent="0.25">
      <c r="A524" t="s">
        <v>1055</v>
      </c>
      <c r="B524" t="s">
        <v>1056</v>
      </c>
      <c r="C524">
        <v>3</v>
      </c>
      <c r="D524" t="s">
        <v>53</v>
      </c>
      <c r="L524" t="str">
        <f t="shared" si="80"/>
        <v>List2!R4</v>
      </c>
      <c r="M524">
        <v>521</v>
      </c>
    </row>
    <row r="525" spans="1:13" x14ac:dyDescent="0.25">
      <c r="A525" t="s">
        <v>1057</v>
      </c>
      <c r="B525" t="s">
        <v>1058</v>
      </c>
      <c r="C525">
        <v>3</v>
      </c>
      <c r="D525" t="s">
        <v>53</v>
      </c>
      <c r="L525" t="str">
        <f t="shared" si="80"/>
        <v>List2!R4</v>
      </c>
      <c r="M525">
        <v>522</v>
      </c>
    </row>
    <row r="526" spans="1:13" x14ac:dyDescent="0.25">
      <c r="A526" t="s">
        <v>1059</v>
      </c>
      <c r="B526" t="s">
        <v>1060</v>
      </c>
      <c r="C526">
        <v>3</v>
      </c>
      <c r="D526" t="s">
        <v>53</v>
      </c>
      <c r="L526" t="str">
        <f t="shared" si="80"/>
        <v>List2!R4</v>
      </c>
      <c r="M526">
        <v>523</v>
      </c>
    </row>
    <row r="527" spans="1:13" x14ac:dyDescent="0.25">
      <c r="A527" t="s">
        <v>1061</v>
      </c>
      <c r="B527" t="s">
        <v>1062</v>
      </c>
      <c r="C527">
        <v>3</v>
      </c>
      <c r="D527" t="s">
        <v>53</v>
      </c>
      <c r="L527" t="str">
        <f t="shared" si="80"/>
        <v>List2!R4</v>
      </c>
      <c r="M527">
        <v>524</v>
      </c>
    </row>
    <row r="528" spans="1:13" x14ac:dyDescent="0.25">
      <c r="A528" t="s">
        <v>1063</v>
      </c>
      <c r="B528" t="s">
        <v>1064</v>
      </c>
      <c r="C528">
        <v>4</v>
      </c>
      <c r="D528" t="s">
        <v>53</v>
      </c>
      <c r="L528" t="str">
        <f t="shared" si="80"/>
        <v>List2!R4</v>
      </c>
      <c r="M528">
        <v>525</v>
      </c>
    </row>
    <row r="529" spans="1:13" x14ac:dyDescent="0.25">
      <c r="A529" t="s">
        <v>1065</v>
      </c>
      <c r="B529" t="s">
        <v>1066</v>
      </c>
      <c r="C529">
        <v>3</v>
      </c>
      <c r="D529" t="s">
        <v>53</v>
      </c>
      <c r="L529" t="str">
        <f t="shared" si="80"/>
        <v>List2!R4</v>
      </c>
      <c r="M529">
        <v>526</v>
      </c>
    </row>
    <row r="530" spans="1:13" x14ac:dyDescent="0.25">
      <c r="A530" t="s">
        <v>1067</v>
      </c>
      <c r="B530" t="s">
        <v>1068</v>
      </c>
      <c r="C530">
        <v>4</v>
      </c>
      <c r="D530" t="s">
        <v>53</v>
      </c>
      <c r="L530" t="str">
        <f t="shared" si="80"/>
        <v>List2!R4</v>
      </c>
      <c r="M530">
        <v>527</v>
      </c>
    </row>
    <row r="531" spans="1:13" x14ac:dyDescent="0.25">
      <c r="A531" t="s">
        <v>1069</v>
      </c>
      <c r="B531" t="s">
        <v>1070</v>
      </c>
      <c r="C531">
        <v>4</v>
      </c>
      <c r="D531" t="s">
        <v>53</v>
      </c>
      <c r="L531" t="str">
        <f t="shared" si="80"/>
        <v>List2!R4</v>
      </c>
      <c r="M531">
        <v>528</v>
      </c>
    </row>
    <row r="532" spans="1:13" x14ac:dyDescent="0.25">
      <c r="A532" t="s">
        <v>1071</v>
      </c>
      <c r="B532" t="s">
        <v>1072</v>
      </c>
      <c r="C532">
        <v>3</v>
      </c>
      <c r="D532" t="s">
        <v>53</v>
      </c>
      <c r="L532" t="str">
        <f t="shared" si="80"/>
        <v>List2!R4</v>
      </c>
      <c r="M532">
        <v>529</v>
      </c>
    </row>
    <row r="533" spans="1:13" x14ac:dyDescent="0.25">
      <c r="A533" t="s">
        <v>1073</v>
      </c>
      <c r="B533" t="s">
        <v>1074</v>
      </c>
      <c r="C533">
        <v>3</v>
      </c>
      <c r="D533" t="s">
        <v>53</v>
      </c>
      <c r="L533" t="str">
        <f t="shared" si="80"/>
        <v>List2!R4</v>
      </c>
      <c r="M533">
        <v>530</v>
      </c>
    </row>
    <row r="534" spans="1:13" x14ac:dyDescent="0.25">
      <c r="A534" t="s">
        <v>1075</v>
      </c>
      <c r="B534" t="s">
        <v>1076</v>
      </c>
      <c r="C534">
        <v>4</v>
      </c>
      <c r="D534" t="s">
        <v>53</v>
      </c>
      <c r="L534" t="str">
        <f t="shared" si="80"/>
        <v>List2!R4</v>
      </c>
      <c r="M534">
        <v>531</v>
      </c>
    </row>
    <row r="535" spans="1:13" x14ac:dyDescent="0.25">
      <c r="A535" t="s">
        <v>1077</v>
      </c>
      <c r="B535" t="s">
        <v>1078</v>
      </c>
      <c r="C535">
        <v>4</v>
      </c>
      <c r="D535" t="s">
        <v>53</v>
      </c>
      <c r="L535" t="str">
        <f t="shared" si="80"/>
        <v>List2!R4</v>
      </c>
      <c r="M535">
        <v>532</v>
      </c>
    </row>
    <row r="536" spans="1:13" x14ac:dyDescent="0.25">
      <c r="A536" t="s">
        <v>1079</v>
      </c>
      <c r="B536" t="s">
        <v>196</v>
      </c>
      <c r="C536">
        <v>3</v>
      </c>
      <c r="D536" t="s">
        <v>53</v>
      </c>
      <c r="L536" t="str">
        <f t="shared" si="80"/>
        <v>List2!R4</v>
      </c>
      <c r="M536">
        <v>533</v>
      </c>
    </row>
    <row r="537" spans="1:13" x14ac:dyDescent="0.25">
      <c r="A537" t="s">
        <v>1080</v>
      </c>
      <c r="B537" t="s">
        <v>361</v>
      </c>
      <c r="C537">
        <v>3</v>
      </c>
      <c r="D537" t="s">
        <v>53</v>
      </c>
      <c r="L537" t="str">
        <f t="shared" si="80"/>
        <v>List2!R4</v>
      </c>
      <c r="M537">
        <v>534</v>
      </c>
    </row>
    <row r="538" spans="1:13" x14ac:dyDescent="0.25">
      <c r="A538" t="s">
        <v>1081</v>
      </c>
      <c r="B538" t="s">
        <v>1082</v>
      </c>
      <c r="C538">
        <v>4</v>
      </c>
      <c r="D538" t="s">
        <v>53</v>
      </c>
      <c r="L538" t="str">
        <f t="shared" si="80"/>
        <v>List2!R4</v>
      </c>
      <c r="M538">
        <v>535</v>
      </c>
    </row>
    <row r="539" spans="1:13" x14ac:dyDescent="0.25">
      <c r="A539" t="s">
        <v>1083</v>
      </c>
      <c r="B539" t="s">
        <v>1084</v>
      </c>
      <c r="C539">
        <v>4</v>
      </c>
      <c r="D539" t="s">
        <v>53</v>
      </c>
      <c r="L539" t="str">
        <f t="shared" si="80"/>
        <v>List2!R4</v>
      </c>
      <c r="M539">
        <v>536</v>
      </c>
    </row>
    <row r="540" spans="1:13" x14ac:dyDescent="0.25">
      <c r="A540" t="s">
        <v>1085</v>
      </c>
      <c r="B540" t="s">
        <v>1086</v>
      </c>
      <c r="C540">
        <v>4</v>
      </c>
      <c r="D540" t="s">
        <v>53</v>
      </c>
      <c r="L540" t="str">
        <f t="shared" si="80"/>
        <v>List2!R4</v>
      </c>
      <c r="M540">
        <v>537</v>
      </c>
    </row>
    <row r="541" spans="1:13" x14ac:dyDescent="0.25">
      <c r="A541" t="s">
        <v>1087</v>
      </c>
      <c r="B541" t="s">
        <v>1088</v>
      </c>
      <c r="C541">
        <v>4</v>
      </c>
      <c r="D541" t="s">
        <v>53</v>
      </c>
      <c r="L541" t="str">
        <f t="shared" si="80"/>
        <v>List2!R4</v>
      </c>
      <c r="M541">
        <v>538</v>
      </c>
    </row>
    <row r="542" spans="1:13" x14ac:dyDescent="0.25">
      <c r="A542" t="s">
        <v>1089</v>
      </c>
      <c r="B542" t="s">
        <v>1090</v>
      </c>
      <c r="C542">
        <v>4</v>
      </c>
      <c r="D542" t="s">
        <v>53</v>
      </c>
      <c r="L542" t="str">
        <f t="shared" si="80"/>
        <v>List2!R4</v>
      </c>
      <c r="M542">
        <v>539</v>
      </c>
    </row>
    <row r="543" spans="1:13" x14ac:dyDescent="0.25">
      <c r="A543" t="s">
        <v>1091</v>
      </c>
      <c r="B543" t="s">
        <v>1092</v>
      </c>
      <c r="C543">
        <v>4</v>
      </c>
      <c r="D543" t="s">
        <v>53</v>
      </c>
      <c r="L543" t="str">
        <f t="shared" si="80"/>
        <v>List2!R4</v>
      </c>
      <c r="M543">
        <v>540</v>
      </c>
    </row>
    <row r="544" spans="1:13" x14ac:dyDescent="0.25">
      <c r="A544" t="s">
        <v>1093</v>
      </c>
      <c r="B544" t="s">
        <v>1094</v>
      </c>
      <c r="C544">
        <v>4</v>
      </c>
      <c r="D544" t="s">
        <v>53</v>
      </c>
      <c r="L544" t="str">
        <f t="shared" si="80"/>
        <v>List2!R4</v>
      </c>
      <c r="M544">
        <v>541</v>
      </c>
    </row>
    <row r="545" spans="1:13" x14ac:dyDescent="0.25">
      <c r="A545" t="s">
        <v>1095</v>
      </c>
      <c r="B545" t="s">
        <v>1096</v>
      </c>
      <c r="C545">
        <v>6</v>
      </c>
      <c r="D545" t="s">
        <v>53</v>
      </c>
      <c r="L545" t="str">
        <f t="shared" si="80"/>
        <v>List2!R4</v>
      </c>
      <c r="M545">
        <v>542</v>
      </c>
    </row>
    <row r="546" spans="1:13" x14ac:dyDescent="0.25">
      <c r="A546" t="s">
        <v>1097</v>
      </c>
      <c r="B546" t="s">
        <v>1098</v>
      </c>
      <c r="C546">
        <v>6</v>
      </c>
      <c r="D546" t="s">
        <v>53</v>
      </c>
      <c r="L546" t="str">
        <f t="shared" si="80"/>
        <v>List2!R4</v>
      </c>
      <c r="M546">
        <v>543</v>
      </c>
    </row>
    <row r="547" spans="1:13" x14ac:dyDescent="0.25">
      <c r="A547" t="s">
        <v>1099</v>
      </c>
      <c r="B547" t="s">
        <v>1100</v>
      </c>
      <c r="C547">
        <v>6</v>
      </c>
      <c r="D547" t="s">
        <v>53</v>
      </c>
      <c r="L547" t="str">
        <f t="shared" si="80"/>
        <v>List2!R4</v>
      </c>
      <c r="M547">
        <v>544</v>
      </c>
    </row>
    <row r="548" spans="1:13" x14ac:dyDescent="0.25">
      <c r="A548" t="s">
        <v>1101</v>
      </c>
      <c r="B548" t="s">
        <v>1102</v>
      </c>
      <c r="C548">
        <v>6</v>
      </c>
      <c r="D548" t="s">
        <v>53</v>
      </c>
      <c r="L548" t="str">
        <f t="shared" si="80"/>
        <v>List2!R4</v>
      </c>
      <c r="M548">
        <v>545</v>
      </c>
    </row>
    <row r="549" spans="1:13" x14ac:dyDescent="0.25">
      <c r="A549" t="s">
        <v>1103</v>
      </c>
      <c r="B549" t="s">
        <v>1104</v>
      </c>
      <c r="C549">
        <v>8</v>
      </c>
      <c r="D549" t="s">
        <v>53</v>
      </c>
      <c r="L549" t="str">
        <f t="shared" si="80"/>
        <v>List2!R4</v>
      </c>
      <c r="M549">
        <v>546</v>
      </c>
    </row>
    <row r="550" spans="1:13" x14ac:dyDescent="0.25">
      <c r="A550" t="s">
        <v>1105</v>
      </c>
      <c r="B550" t="s">
        <v>1106</v>
      </c>
      <c r="C550">
        <v>6</v>
      </c>
      <c r="D550" t="s">
        <v>53</v>
      </c>
      <c r="L550" t="str">
        <f t="shared" si="80"/>
        <v>List2!R4</v>
      </c>
      <c r="M550">
        <v>547</v>
      </c>
    </row>
    <row r="551" spans="1:13" x14ac:dyDescent="0.25">
      <c r="A551" t="s">
        <v>1107</v>
      </c>
      <c r="B551" t="s">
        <v>1108</v>
      </c>
      <c r="C551">
        <v>4</v>
      </c>
      <c r="D551" t="s">
        <v>53</v>
      </c>
      <c r="L551" t="str">
        <f t="shared" si="80"/>
        <v>List2!R4</v>
      </c>
      <c r="M551">
        <v>548</v>
      </c>
    </row>
    <row r="552" spans="1:13" x14ac:dyDescent="0.25">
      <c r="A552" t="s">
        <v>1109</v>
      </c>
      <c r="B552" t="s">
        <v>1110</v>
      </c>
      <c r="C552">
        <v>4</v>
      </c>
      <c r="D552" t="s">
        <v>53</v>
      </c>
      <c r="L552" t="str">
        <f t="shared" si="80"/>
        <v>List2!R4</v>
      </c>
      <c r="M552">
        <v>549</v>
      </c>
    </row>
    <row r="553" spans="1:13" x14ac:dyDescent="0.25">
      <c r="A553" t="s">
        <v>1111</v>
      </c>
      <c r="B553" t="s">
        <v>1112</v>
      </c>
      <c r="C553">
        <v>4</v>
      </c>
      <c r="D553" t="s">
        <v>53</v>
      </c>
      <c r="L553" t="str">
        <f t="shared" si="80"/>
        <v>List2!R4</v>
      </c>
      <c r="M553">
        <v>550</v>
      </c>
    </row>
    <row r="554" spans="1:13" x14ac:dyDescent="0.25">
      <c r="A554" t="s">
        <v>1113</v>
      </c>
      <c r="B554" t="s">
        <v>1114</v>
      </c>
      <c r="C554">
        <v>4</v>
      </c>
      <c r="D554" t="s">
        <v>53</v>
      </c>
      <c r="L554" t="str">
        <f t="shared" si="80"/>
        <v>List2!R4</v>
      </c>
      <c r="M554">
        <v>551</v>
      </c>
    </row>
    <row r="555" spans="1:13" x14ac:dyDescent="0.25">
      <c r="A555" t="s">
        <v>1115</v>
      </c>
      <c r="B555" t="s">
        <v>1116</v>
      </c>
      <c r="C555">
        <v>8</v>
      </c>
      <c r="D555" t="s">
        <v>53</v>
      </c>
      <c r="L555" t="str">
        <f t="shared" si="80"/>
        <v>List2!R4</v>
      </c>
      <c r="M555">
        <v>552</v>
      </c>
    </row>
    <row r="556" spans="1:13" x14ac:dyDescent="0.25">
      <c r="A556" t="s">
        <v>1117</v>
      </c>
      <c r="B556" t="s">
        <v>1118</v>
      </c>
      <c r="C556">
        <v>6</v>
      </c>
      <c r="D556" t="s">
        <v>53</v>
      </c>
      <c r="L556" t="str">
        <f t="shared" si="80"/>
        <v>List2!R4</v>
      </c>
      <c r="M556">
        <v>553</v>
      </c>
    </row>
    <row r="557" spans="1:13" x14ac:dyDescent="0.25">
      <c r="A557" t="s">
        <v>1119</v>
      </c>
      <c r="B557" t="s">
        <v>1120</v>
      </c>
      <c r="C557">
        <v>6</v>
      </c>
      <c r="D557" t="s">
        <v>53</v>
      </c>
      <c r="L557" t="str">
        <f t="shared" si="80"/>
        <v>List2!R4</v>
      </c>
      <c r="M557">
        <v>554</v>
      </c>
    </row>
    <row r="558" spans="1:13" x14ac:dyDescent="0.25">
      <c r="A558" t="s">
        <v>1121</v>
      </c>
      <c r="B558" t="s">
        <v>1122</v>
      </c>
      <c r="C558">
        <v>6</v>
      </c>
      <c r="D558" t="s">
        <v>53</v>
      </c>
      <c r="L558" t="str">
        <f t="shared" si="80"/>
        <v>List2!R4</v>
      </c>
      <c r="M558">
        <v>555</v>
      </c>
    </row>
    <row r="559" spans="1:13" x14ac:dyDescent="0.25">
      <c r="A559" t="s">
        <v>1123</v>
      </c>
      <c r="B559" t="s">
        <v>1124</v>
      </c>
      <c r="C559">
        <v>6</v>
      </c>
      <c r="D559" t="s">
        <v>53</v>
      </c>
      <c r="L559" t="str">
        <f t="shared" si="80"/>
        <v>List2!R4</v>
      </c>
      <c r="M559">
        <v>556</v>
      </c>
    </row>
    <row r="560" spans="1:13" x14ac:dyDescent="0.25">
      <c r="A560" t="s">
        <v>1125</v>
      </c>
      <c r="B560" t="s">
        <v>1126</v>
      </c>
      <c r="C560">
        <v>4</v>
      </c>
      <c r="D560" t="s">
        <v>53</v>
      </c>
      <c r="L560" t="str">
        <f t="shared" si="80"/>
        <v>List2!R4</v>
      </c>
      <c r="M560">
        <v>557</v>
      </c>
    </row>
    <row r="561" spans="1:13" x14ac:dyDescent="0.25">
      <c r="A561" t="s">
        <v>1127</v>
      </c>
      <c r="B561" t="s">
        <v>1128</v>
      </c>
      <c r="C561">
        <v>6</v>
      </c>
      <c r="D561" t="s">
        <v>53</v>
      </c>
      <c r="L561" t="str">
        <f t="shared" si="80"/>
        <v>List2!R4</v>
      </c>
      <c r="M561">
        <v>558</v>
      </c>
    </row>
    <row r="562" spans="1:13" x14ac:dyDescent="0.25">
      <c r="A562" t="s">
        <v>1129</v>
      </c>
      <c r="B562" t="s">
        <v>1130</v>
      </c>
      <c r="C562">
        <v>6</v>
      </c>
      <c r="D562" t="s">
        <v>12</v>
      </c>
      <c r="E562" t="s">
        <v>1127</v>
      </c>
      <c r="L562" t="str">
        <f t="shared" si="80"/>
        <v>List2!R6:R8</v>
      </c>
      <c r="M562">
        <v>559</v>
      </c>
    </row>
    <row r="563" spans="1:13" x14ac:dyDescent="0.25">
      <c r="A563" t="s">
        <v>1131</v>
      </c>
      <c r="B563" t="s">
        <v>1132</v>
      </c>
      <c r="C563">
        <v>4</v>
      </c>
      <c r="D563" t="s">
        <v>53</v>
      </c>
      <c r="E563" t="s">
        <v>1127</v>
      </c>
      <c r="L563" t="str">
        <f t="shared" si="80"/>
        <v>List2!R4</v>
      </c>
      <c r="M563">
        <v>560</v>
      </c>
    </row>
    <row r="564" spans="1:13" x14ac:dyDescent="0.25">
      <c r="A564" t="s">
        <v>1133</v>
      </c>
      <c r="B564" t="s">
        <v>1134</v>
      </c>
      <c r="C564">
        <v>4</v>
      </c>
      <c r="D564" t="s">
        <v>53</v>
      </c>
      <c r="L564" t="str">
        <f t="shared" si="80"/>
        <v>List2!R4</v>
      </c>
      <c r="M564">
        <v>561</v>
      </c>
    </row>
    <row r="565" spans="1:13" x14ac:dyDescent="0.25">
      <c r="A565" t="s">
        <v>1135</v>
      </c>
      <c r="B565" t="s">
        <v>1136</v>
      </c>
      <c r="C565">
        <v>6</v>
      </c>
      <c r="D565" t="s">
        <v>53</v>
      </c>
      <c r="L565" t="str">
        <f t="shared" si="80"/>
        <v>List2!R4</v>
      </c>
      <c r="M565">
        <v>562</v>
      </c>
    </row>
    <row r="566" spans="1:13" x14ac:dyDescent="0.25">
      <c r="A566" t="s">
        <v>1137</v>
      </c>
      <c r="B566" t="s">
        <v>1138</v>
      </c>
      <c r="C566">
        <v>4</v>
      </c>
      <c r="D566" t="s">
        <v>53</v>
      </c>
      <c r="L566" t="str">
        <f t="shared" ref="L566:L570" si="81">"List2!"&amp;VLOOKUP(D566,$P$4:$Q$9,2,FALSE)</f>
        <v>List2!R4</v>
      </c>
      <c r="M566">
        <v>563</v>
      </c>
    </row>
    <row r="567" spans="1:13" x14ac:dyDescent="0.25">
      <c r="A567" t="s">
        <v>1139</v>
      </c>
      <c r="B567" t="s">
        <v>1140</v>
      </c>
      <c r="C567">
        <v>6</v>
      </c>
      <c r="D567" t="s">
        <v>53</v>
      </c>
      <c r="L567" t="str">
        <f t="shared" si="81"/>
        <v>List2!R4</v>
      </c>
      <c r="M567">
        <v>564</v>
      </c>
    </row>
    <row r="568" spans="1:13" x14ac:dyDescent="0.25">
      <c r="A568" t="s">
        <v>1141</v>
      </c>
      <c r="B568" t="s">
        <v>1142</v>
      </c>
      <c r="C568">
        <v>4</v>
      </c>
      <c r="D568" t="s">
        <v>53</v>
      </c>
      <c r="L568" t="str">
        <f t="shared" si="81"/>
        <v>List2!R4</v>
      </c>
      <c r="M568">
        <v>565</v>
      </c>
    </row>
    <row r="569" spans="1:13" x14ac:dyDescent="0.25">
      <c r="A569" t="s">
        <v>1143</v>
      </c>
      <c r="B569" t="s">
        <v>766</v>
      </c>
      <c r="C569">
        <v>4</v>
      </c>
      <c r="D569" t="s">
        <v>53</v>
      </c>
      <c r="E569" t="s">
        <v>175</v>
      </c>
      <c r="L569" t="str">
        <f t="shared" si="81"/>
        <v>List2!R4</v>
      </c>
      <c r="M569">
        <v>566</v>
      </c>
    </row>
    <row r="570" spans="1:13" x14ac:dyDescent="0.25">
      <c r="A570" t="s">
        <v>1144</v>
      </c>
      <c r="B570" t="s">
        <v>1145</v>
      </c>
      <c r="C570">
        <v>10</v>
      </c>
      <c r="D570" t="s">
        <v>53</v>
      </c>
      <c r="L570" t="str">
        <f t="shared" si="81"/>
        <v>List2!R4</v>
      </c>
      <c r="M570">
        <v>567</v>
      </c>
    </row>
  </sheetData>
  <sortState ref="A3:M49">
    <sortCondition ref="M3:M49"/>
  </sortState>
  <conditionalFormatting sqref="A4:A57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M570"/>
  <sheetViews>
    <sheetView topLeftCell="A202" workbookViewId="0">
      <selection activeCell="H233" sqref="H233"/>
    </sheetView>
  </sheetViews>
  <sheetFormatPr defaultRowHeight="15" x14ac:dyDescent="0.25"/>
  <cols>
    <col min="1" max="1" width="10.140625" bestFit="1" customWidth="1"/>
    <col min="2" max="2" width="58.7109375" bestFit="1" customWidth="1"/>
    <col min="3" max="3" width="18.5703125" bestFit="1" customWidth="1"/>
    <col min="10" max="10" width="10" bestFit="1" customWidth="1"/>
    <col min="11" max="11" width="52.7109375" bestFit="1" customWidth="1"/>
    <col min="12" max="12" width="63.5703125" bestFit="1" customWidth="1"/>
  </cols>
  <sheetData>
    <row r="1" spans="1:13" x14ac:dyDescent="0.25">
      <c r="B1" t="str">
        <f>M4&amp;M5&amp;M6&amp;M7&amp;M8&amp;M9&amp;M10&amp;M11&amp;M12&amp;M13&amp;M14&amp;M15</f>
        <v/>
      </c>
    </row>
    <row r="2" spans="1:13" x14ac:dyDescent="0.25">
      <c r="B2">
        <f>LEN(B1)</f>
        <v>0</v>
      </c>
    </row>
    <row r="4" spans="1:13" x14ac:dyDescent="0.25">
      <c r="A4" t="str">
        <f>List2!A4</f>
        <v>HDPV0001</v>
      </c>
      <c r="B4" t="str">
        <f>List2!B4</f>
        <v>Úvod do účasti na soudních jednáních</v>
      </c>
      <c r="C4">
        <f>IF(ISNA(VLOOKUP($A4,List2!$AB$4:$AB$49,1,FALSE)),0,1)</f>
        <v>0</v>
      </c>
      <c r="D4">
        <f>IF(ISNA(VLOOKUP($A4,List2!$AC$4:$AC$49,1,FALSE)),0,1)</f>
        <v>0</v>
      </c>
      <c r="E4">
        <f>IF(ISNA(VLOOKUP($A4,List2!$AD$4:$AD$49,1,FALSE)),0,1)</f>
        <v>0</v>
      </c>
      <c r="F4">
        <f>IF(ISNA(VLOOKUP($A4,List2!$AE$4:$AE$49,1,FALSE)),0,1)</f>
        <v>0</v>
      </c>
      <c r="G4">
        <f>IF(ISNA(VLOOKUP($A4,List2!$AF$4:$AF$49,1,FALSE)),0,1)</f>
        <v>0</v>
      </c>
      <c r="H4">
        <f>IF(ISNA(VLOOKUP($A4,List2!$AG$4:$AG$49,1,FALSE)),0,1)</f>
        <v>0</v>
      </c>
      <c r="I4" s="2">
        <f>SUM(C4:H4)</f>
        <v>0</v>
      </c>
      <c r="J4" t="str">
        <f>IF(I4=0,"",A4)</f>
        <v/>
      </c>
      <c r="K4" t="str">
        <f>IF(I4=0,"",B4)</f>
        <v/>
      </c>
      <c r="L4" t="str">
        <f>IF(I4=0,"",J4&amp;" "&amp;K4&amp;", ")</f>
        <v/>
      </c>
      <c r="M4" s="22" t="str">
        <f>L4&amp;L5&amp;L6&amp;L7&amp;L8&amp;L9&amp;L10&amp;L11&amp;L12&amp;L13&amp;L14&amp;L15&amp;L16&amp;L17&amp;L18&amp;L19&amp;L20&amp;L21&amp;L22&amp;L23&amp;L24&amp;L25&amp;L26&amp;L27&amp;L28&amp;L29&amp;L30&amp;L31&amp;L32&amp;L33&amp;L34&amp;L35&amp;L36&amp;L37&amp;L38&amp;L39&amp;L40&amp;L41&amp;L42&amp;L43&amp;L44&amp;L45&amp;L46&amp;L47&amp;L48&amp;L49&amp;L50&amp;L51&amp;L52&amp;L53</f>
        <v/>
      </c>
    </row>
    <row r="5" spans="1:13" x14ac:dyDescent="0.25">
      <c r="A5" t="str">
        <f>List2!A5</f>
        <v>HDPV0002</v>
      </c>
      <c r="B5" t="str">
        <f>List2!B5</f>
        <v>Teorie a praxe simulovaných soudů</v>
      </c>
      <c r="C5">
        <f>IF(ISNA(VLOOKUP($A5,List2!$AB$4:$AB$49,1,FALSE)),0,1)</f>
        <v>0</v>
      </c>
      <c r="D5">
        <f>IF(ISNA(VLOOKUP($A5,List2!$AC$4:$AC$49,1,FALSE)),0,1)</f>
        <v>0</v>
      </c>
      <c r="E5">
        <f>IF(ISNA(VLOOKUP($A5,List2!$AD$4:$AD$49,1,FALSE)),0,1)</f>
        <v>0</v>
      </c>
      <c r="F5">
        <f>IF(ISNA(VLOOKUP($A5,List2!$AE$4:$AE$49,1,FALSE)),0,1)</f>
        <v>0</v>
      </c>
      <c r="G5">
        <f>IF(ISNA(VLOOKUP($A5,List2!$AF$4:$AF$49,1,FALSE)),0,1)</f>
        <v>0</v>
      </c>
      <c r="H5">
        <f>IF(ISNA(VLOOKUP($A5,List2!$AG$4:$AG$49,1,FALSE)),0,1)</f>
        <v>0</v>
      </c>
      <c r="I5" s="2">
        <f t="shared" ref="I5:I68" si="0">SUM(C5:H5)</f>
        <v>0</v>
      </c>
      <c r="J5" t="str">
        <f>IF(I5=0,"",A5)</f>
        <v/>
      </c>
      <c r="K5" t="str">
        <f>IF(I5=0,"",B5)</f>
        <v/>
      </c>
      <c r="L5" t="str">
        <f t="shared" ref="L5:L68" si="1">IF(I5=0,"",J5&amp;" "&amp;K5&amp;", ")</f>
        <v/>
      </c>
      <c r="M5" s="22" t="str">
        <f>L54&amp;L55&amp;L56&amp;L57&amp;L58&amp;L59&amp;L60&amp;L61&amp;L62&amp;L63&amp;L64&amp;L65&amp;L66&amp;L67&amp;L68&amp;L69&amp;L70&amp;L71&amp;L72&amp;L73&amp;L74&amp;L75&amp;L76&amp;L77&amp;L78&amp;L79&amp;L80&amp;L81&amp;L82&amp;L83&amp;L84&amp;L85&amp;L86&amp;L87&amp;L88&amp;L89&amp;L90&amp;L91&amp;L92&amp;L93&amp;L94&amp;L95&amp;L96&amp;L97&amp;L98&amp;L99&amp;L100&amp;L101&amp;L102&amp;L103</f>
        <v/>
      </c>
    </row>
    <row r="6" spans="1:13" x14ac:dyDescent="0.25">
      <c r="A6" t="str">
        <f>List2!A6</f>
        <v>HDPV0003</v>
      </c>
      <c r="B6" t="str">
        <f>List2!B6</f>
        <v>Právní informační systémy</v>
      </c>
      <c r="C6">
        <f>IF(ISNA(VLOOKUP($A6,List2!$AB$4:$AB$49,1,FALSE)),0,1)</f>
        <v>0</v>
      </c>
      <c r="D6">
        <f>IF(ISNA(VLOOKUP($A6,List2!$AC$4:$AC$49,1,FALSE)),0,1)</f>
        <v>0</v>
      </c>
      <c r="E6">
        <f>IF(ISNA(VLOOKUP($A6,List2!$AD$4:$AD$49,1,FALSE)),0,1)</f>
        <v>0</v>
      </c>
      <c r="F6">
        <f>IF(ISNA(VLOOKUP($A6,List2!$AE$4:$AE$49,1,FALSE)),0,1)</f>
        <v>0</v>
      </c>
      <c r="G6">
        <f>IF(ISNA(VLOOKUP($A6,List2!$AF$4:$AF$49,1,FALSE)),0,1)</f>
        <v>0</v>
      </c>
      <c r="H6">
        <f>IF(ISNA(VLOOKUP($A6,List2!$AG$4:$AG$49,1,FALSE)),0,1)</f>
        <v>0</v>
      </c>
      <c r="I6" s="2">
        <f t="shared" si="0"/>
        <v>0</v>
      </c>
      <c r="J6" t="str">
        <f t="shared" ref="J6:J51" si="2">IF(I6=0,"",A6)</f>
        <v/>
      </c>
      <c r="K6" t="str">
        <f t="shared" ref="K6:K51" si="3">IF(I6=0,"",B6)</f>
        <v/>
      </c>
      <c r="L6" t="str">
        <f t="shared" si="1"/>
        <v/>
      </c>
      <c r="M6" s="22" t="str">
        <f>L104&amp;L105&amp;L106&amp;L107&amp;L108&amp;L109&amp;L110&amp;L111&amp;L112&amp;L113&amp;L114&amp;L115&amp;L116&amp;L117&amp;L118&amp;L119&amp;L120&amp;L121&amp;L122&amp;L123&amp;L124&amp;L125&amp;L126&amp;L127&amp;L128&amp;L129&amp;L130&amp;L131&amp;L132&amp;L133&amp;L134&amp;L135&amp;L136&amp;L137&amp;L138&amp;L139&amp;L140&amp;L141&amp;L142&amp;L143&amp;L144&amp;L145&amp;L146&amp;L147&amp;L148&amp;L149&amp;L150&amp;L151&amp;L152&amp;L153</f>
        <v/>
      </c>
    </row>
    <row r="7" spans="1:13" x14ac:dyDescent="0.25">
      <c r="A7" t="str">
        <f>List2!A7</f>
        <v>HDPV0004</v>
      </c>
      <c r="B7" t="str">
        <f>List2!B7</f>
        <v>Základy právní informatiky</v>
      </c>
      <c r="C7">
        <f>IF(ISNA(VLOOKUP($A7,List2!$AB$4:$AB$49,1,FALSE)),0,1)</f>
        <v>0</v>
      </c>
      <c r="D7">
        <f>IF(ISNA(VLOOKUP($A7,List2!$AC$4:$AC$49,1,FALSE)),0,1)</f>
        <v>0</v>
      </c>
      <c r="E7">
        <f>IF(ISNA(VLOOKUP($A7,List2!$AD$4:$AD$49,1,FALSE)),0,1)</f>
        <v>0</v>
      </c>
      <c r="F7">
        <f>IF(ISNA(VLOOKUP($A7,List2!$AE$4:$AE$49,1,FALSE)),0,1)</f>
        <v>0</v>
      </c>
      <c r="G7">
        <f>IF(ISNA(VLOOKUP($A7,List2!$AF$4:$AF$49,1,FALSE)),0,1)</f>
        <v>0</v>
      </c>
      <c r="H7">
        <f>IF(ISNA(VLOOKUP($A7,List2!$AG$4:$AG$49,1,FALSE)),0,1)</f>
        <v>0</v>
      </c>
      <c r="I7" s="2">
        <f t="shared" si="0"/>
        <v>0</v>
      </c>
      <c r="J7" t="str">
        <f t="shared" si="2"/>
        <v/>
      </c>
      <c r="K7" t="str">
        <f t="shared" si="3"/>
        <v/>
      </c>
      <c r="L7" t="str">
        <f t="shared" si="1"/>
        <v/>
      </c>
      <c r="M7" s="22" t="str">
        <f>L154&amp;L155&amp;L156&amp;L157&amp;L158&amp;L159&amp;L160&amp;L161&amp;L162&amp;L163&amp;L164&amp;L165&amp;L166&amp;L167&amp;L168&amp;L169&amp;L170&amp;L171&amp;L172&amp;L173&amp;L174&amp;L175&amp;L176&amp;L177&amp;L178&amp;L179&amp;L180&amp;L181&amp;L182&amp;L183&amp;L184&amp;L185&amp;L186&amp;L187&amp;L188&amp;L189&amp;L190&amp;L191&amp;L192&amp;L193&amp;L194&amp;L195&amp;L196&amp;L197&amp;L198&amp;L199&amp;L200&amp;L201&amp;L202&amp;L203</f>
        <v/>
      </c>
    </row>
    <row r="8" spans="1:13" x14ac:dyDescent="0.25">
      <c r="A8" t="str">
        <f>List2!A8</f>
        <v>HDPV0005</v>
      </c>
      <c r="B8" t="str">
        <f>List2!B8</f>
        <v>Čeština v odborné komunikaci</v>
      </c>
      <c r="C8">
        <f>IF(ISNA(VLOOKUP($A8,List2!$AB$4:$AB$49,1,FALSE)),0,1)</f>
        <v>0</v>
      </c>
      <c r="D8">
        <f>IF(ISNA(VLOOKUP($A8,List2!$AC$4:$AC$49,1,FALSE)),0,1)</f>
        <v>0</v>
      </c>
      <c r="E8">
        <f>IF(ISNA(VLOOKUP($A8,List2!$AD$4:$AD$49,1,FALSE)),0,1)</f>
        <v>0</v>
      </c>
      <c r="F8">
        <f>IF(ISNA(VLOOKUP($A8,List2!$AE$4:$AE$49,1,FALSE)),0,1)</f>
        <v>0</v>
      </c>
      <c r="G8">
        <f>IF(ISNA(VLOOKUP($A8,List2!$AF$4:$AF$49,1,FALSE)),0,1)</f>
        <v>0</v>
      </c>
      <c r="H8">
        <f>IF(ISNA(VLOOKUP($A8,List2!$AG$4:$AG$49,1,FALSE)),0,1)</f>
        <v>0</v>
      </c>
      <c r="I8" s="2">
        <f t="shared" si="0"/>
        <v>0</v>
      </c>
      <c r="J8" t="str">
        <f t="shared" si="2"/>
        <v/>
      </c>
      <c r="K8" t="str">
        <f t="shared" si="3"/>
        <v/>
      </c>
      <c r="L8" t="str">
        <f t="shared" si="1"/>
        <v/>
      </c>
      <c r="M8" s="22" t="str">
        <f>L204&amp;L205&amp;L206&amp;L207&amp;L208&amp;L209&amp;L210&amp;L211&amp;L212&amp;L213&amp;L214&amp;L215&amp;L216&amp;L217&amp;L218&amp;L219&amp;L220&amp;L221&amp;L222&amp;L223&amp;L224&amp;L225&amp;L226&amp;L227&amp;L228&amp;L229&amp;L230&amp;L231&amp;L232&amp;L233&amp;L234&amp;L235&amp;L236&amp;L237&amp;L238&amp;L239&amp;L240&amp;L241&amp;L242&amp;L243&amp;L244&amp;L245&amp;L246&amp;L247&amp;L248&amp;L249&amp;L250&amp;L251&amp;L252&amp;L253</f>
        <v/>
      </c>
    </row>
    <row r="9" spans="1:13" x14ac:dyDescent="0.25">
      <c r="A9" t="str">
        <f>List2!A9</f>
        <v>HDPV0006</v>
      </c>
      <c r="B9" t="str">
        <f>List2!B9</f>
        <v>Praktická stylistika</v>
      </c>
      <c r="C9">
        <f>IF(ISNA(VLOOKUP($A9,List2!$AB$4:$AB$49,1,FALSE)),0,1)</f>
        <v>0</v>
      </c>
      <c r="D9">
        <f>IF(ISNA(VLOOKUP($A9,List2!$AC$4:$AC$49,1,FALSE)),0,1)</f>
        <v>0</v>
      </c>
      <c r="E9">
        <f>IF(ISNA(VLOOKUP($A9,List2!$AD$4:$AD$49,1,FALSE)),0,1)</f>
        <v>0</v>
      </c>
      <c r="F9">
        <f>IF(ISNA(VLOOKUP($A9,List2!$AE$4:$AE$49,1,FALSE)),0,1)</f>
        <v>0</v>
      </c>
      <c r="G9">
        <f>IF(ISNA(VLOOKUP($A9,List2!$AF$4:$AF$49,1,FALSE)),0,1)</f>
        <v>0</v>
      </c>
      <c r="H9">
        <f>IF(ISNA(VLOOKUP($A9,List2!$AG$4:$AG$49,1,FALSE)),0,1)</f>
        <v>0</v>
      </c>
      <c r="I9" s="2">
        <f t="shared" si="0"/>
        <v>0</v>
      </c>
      <c r="J9" t="str">
        <f t="shared" si="2"/>
        <v/>
      </c>
      <c r="K9" t="str">
        <f t="shared" si="3"/>
        <v/>
      </c>
      <c r="L9" t="str">
        <f t="shared" si="1"/>
        <v/>
      </c>
      <c r="M9" s="22" t="str">
        <f>L254&amp;L255&amp;L256&amp;L257&amp;L258&amp;L259&amp;L260&amp;L261&amp;L262&amp;L263&amp;L264&amp;L265&amp;L266&amp;L267&amp;L268&amp;L269&amp;L270&amp;L271&amp;L272&amp;L273&amp;L274&amp;L275&amp;L276&amp;L277&amp;L278&amp;L279&amp;L280&amp;L281&amp;L282&amp;L283&amp;L284&amp;L285&amp;L286&amp;L287&amp;L288&amp;L289&amp;L290&amp;L291&amp;L292&amp;L293&amp;L294&amp;L295&amp;L296&amp;L297&amp;L298&amp;L299&amp;L300&amp;L301&amp;L302&amp;L303</f>
        <v/>
      </c>
    </row>
    <row r="10" spans="1:13" x14ac:dyDescent="0.25">
      <c r="A10" t="str">
        <f>List2!A10</f>
        <v>HDPV0007</v>
      </c>
      <c r="B10" t="str">
        <f>List2!B10</f>
        <v>Praktika z českého jazyka</v>
      </c>
      <c r="C10">
        <f>IF(ISNA(VLOOKUP($A10,List2!$AB$4:$AB$49,1,FALSE)),0,1)</f>
        <v>0</v>
      </c>
      <c r="D10">
        <f>IF(ISNA(VLOOKUP($A10,List2!$AC$4:$AC$49,1,FALSE)),0,1)</f>
        <v>0</v>
      </c>
      <c r="E10">
        <f>IF(ISNA(VLOOKUP($A10,List2!$AD$4:$AD$49,1,FALSE)),0,1)</f>
        <v>0</v>
      </c>
      <c r="F10">
        <f>IF(ISNA(VLOOKUP($A10,List2!$AE$4:$AE$49,1,FALSE)),0,1)</f>
        <v>0</v>
      </c>
      <c r="G10">
        <f>IF(ISNA(VLOOKUP($A10,List2!$AF$4:$AF$49,1,FALSE)),0,1)</f>
        <v>0</v>
      </c>
      <c r="H10">
        <f>IF(ISNA(VLOOKUP($A10,List2!$AG$4:$AG$49,1,FALSE)),0,1)</f>
        <v>0</v>
      </c>
      <c r="I10" s="2">
        <f t="shared" si="0"/>
        <v>0</v>
      </c>
      <c r="J10" t="str">
        <f t="shared" si="2"/>
        <v/>
      </c>
      <c r="K10" t="str">
        <f t="shared" si="3"/>
        <v/>
      </c>
      <c r="L10" t="str">
        <f t="shared" si="1"/>
        <v/>
      </c>
      <c r="M10" s="22" t="str">
        <f>L304&amp;L305&amp;L306&amp;L307&amp;L308&amp;L309&amp;L310&amp;L311&amp;L312&amp;L313&amp;L314&amp;L315&amp;L316&amp;L317&amp;L318&amp;L319&amp;L320&amp;L321&amp;L322&amp;L323&amp;L324&amp;L325&amp;L326&amp;L327&amp;L328&amp;L329&amp;L330&amp;L331&amp;L332&amp;L333&amp;L334&amp;L335&amp;L336&amp;L337&amp;L338&amp;L339&amp;L340&amp;L341&amp;L342&amp;L343&amp;L344&amp;L345&amp;L346&amp;L347&amp;L348&amp;L349&amp;L350&amp;L351&amp;L352&amp;L353</f>
        <v/>
      </c>
    </row>
    <row r="11" spans="1:13" x14ac:dyDescent="0.25">
      <c r="A11" t="str">
        <f>List2!A11</f>
        <v>HDPV0008</v>
      </c>
      <c r="B11" t="str">
        <f>List2!B11</f>
        <v>Español práctico 1</v>
      </c>
      <c r="C11">
        <f>IF(ISNA(VLOOKUP($A11,List2!$AB$4:$AB$49,1,FALSE)),0,1)</f>
        <v>0</v>
      </c>
      <c r="D11">
        <f>IF(ISNA(VLOOKUP($A11,List2!$AC$4:$AC$49,1,FALSE)),0,1)</f>
        <v>0</v>
      </c>
      <c r="E11">
        <f>IF(ISNA(VLOOKUP($A11,List2!$AD$4:$AD$49,1,FALSE)),0,1)</f>
        <v>0</v>
      </c>
      <c r="F11">
        <f>IF(ISNA(VLOOKUP($A11,List2!$AE$4:$AE$49,1,FALSE)),0,1)</f>
        <v>0</v>
      </c>
      <c r="G11">
        <f>IF(ISNA(VLOOKUP($A11,List2!$AF$4:$AF$49,1,FALSE)),0,1)</f>
        <v>0</v>
      </c>
      <c r="H11">
        <f>IF(ISNA(VLOOKUP($A11,List2!$AG$4:$AG$49,1,FALSE)),0,1)</f>
        <v>0</v>
      </c>
      <c r="I11" s="2">
        <f t="shared" si="0"/>
        <v>0</v>
      </c>
      <c r="J11" t="str">
        <f t="shared" si="2"/>
        <v/>
      </c>
      <c r="K11" t="str">
        <f t="shared" si="3"/>
        <v/>
      </c>
      <c r="L11" t="str">
        <f t="shared" si="1"/>
        <v/>
      </c>
      <c r="M11" s="22" t="str">
        <f>L354&amp;L355&amp;L356&amp;L357&amp;L358&amp;L359&amp;L360&amp;L361&amp;L362&amp;L363&amp;L364&amp;L365&amp;L366&amp;L367&amp;L368&amp;L369&amp;L370&amp;L371&amp;L372&amp;L373&amp;L374&amp;L375&amp;L376&amp;L377&amp;L378&amp;L379&amp;L380&amp;L381&amp;L382&amp;L383&amp;L384&amp;L385&amp;L386&amp;L387&amp;L388&amp;L389&amp;L390&amp;L391&amp;L392&amp;L393&amp;L394&amp;L395&amp;L396&amp;L397&amp;L398&amp;L399&amp;L400&amp;L401&amp;L402&amp;L403</f>
        <v/>
      </c>
    </row>
    <row r="12" spans="1:13" x14ac:dyDescent="0.25">
      <c r="A12" t="str">
        <f>List2!A12</f>
        <v>HDPV0009</v>
      </c>
      <c r="B12" t="str">
        <f>List2!B12</f>
        <v>Español práctico 2</v>
      </c>
      <c r="C12">
        <f>IF(ISNA(VLOOKUP($A12,List2!$AB$4:$AB$49,1,FALSE)),0,1)</f>
        <v>0</v>
      </c>
      <c r="D12">
        <f>IF(ISNA(VLOOKUP($A12,List2!$AC$4:$AC$49,1,FALSE)),0,1)</f>
        <v>0</v>
      </c>
      <c r="E12">
        <f>IF(ISNA(VLOOKUP($A12,List2!$AD$4:$AD$49,1,FALSE)),0,1)</f>
        <v>0</v>
      </c>
      <c r="F12">
        <f>IF(ISNA(VLOOKUP($A12,List2!$AE$4:$AE$49,1,FALSE)),0,1)</f>
        <v>0</v>
      </c>
      <c r="G12">
        <f>IF(ISNA(VLOOKUP($A12,List2!$AF$4:$AF$49,1,FALSE)),0,1)</f>
        <v>0</v>
      </c>
      <c r="H12">
        <f>IF(ISNA(VLOOKUP($A12,List2!$AG$4:$AG$49,1,FALSE)),0,1)</f>
        <v>0</v>
      </c>
      <c r="I12" s="2">
        <f t="shared" si="0"/>
        <v>0</v>
      </c>
      <c r="J12" t="str">
        <f t="shared" si="2"/>
        <v/>
      </c>
      <c r="K12" t="str">
        <f t="shared" si="3"/>
        <v/>
      </c>
      <c r="L12" t="str">
        <f t="shared" si="1"/>
        <v/>
      </c>
      <c r="M12" s="22" t="str">
        <f>L404&amp;L405&amp;L406&amp;L407&amp;L408&amp;L409&amp;L410&amp;L411&amp;L412&amp;L413&amp;L414&amp;L415&amp;L416&amp;L417&amp;L418&amp;L419&amp;L420&amp;L421&amp;L422&amp;L423&amp;L424&amp;L425&amp;L426&amp;L427&amp;L428&amp;L429&amp;L430&amp;L431&amp;L432&amp;L433&amp;L434&amp;L435&amp;L436&amp;L437&amp;L438&amp;L439&amp;L440&amp;L441&amp;L442&amp;L443&amp;L444&amp;L445&amp;L446&amp;L447&amp;L448&amp;L449&amp;L450&amp;L451&amp;L452&amp;L453</f>
        <v/>
      </c>
    </row>
    <row r="13" spans="1:13" x14ac:dyDescent="0.25">
      <c r="A13" t="str">
        <f>List2!A13</f>
        <v>HDPV0010</v>
      </c>
      <c r="B13" t="str">
        <f>List2!B13</f>
        <v>Český jazyk pro rodilé mluvčí slovenštiny</v>
      </c>
      <c r="C13">
        <f>IF(ISNA(VLOOKUP($A13,List2!$AB$4:$AB$49,1,FALSE)),0,1)</f>
        <v>0</v>
      </c>
      <c r="D13">
        <f>IF(ISNA(VLOOKUP($A13,List2!$AC$4:$AC$49,1,FALSE)),0,1)</f>
        <v>0</v>
      </c>
      <c r="E13">
        <f>IF(ISNA(VLOOKUP($A13,List2!$AD$4:$AD$49,1,FALSE)),0,1)</f>
        <v>0</v>
      </c>
      <c r="F13">
        <f>IF(ISNA(VLOOKUP($A13,List2!$AE$4:$AE$49,1,FALSE)),0,1)</f>
        <v>0</v>
      </c>
      <c r="G13">
        <f>IF(ISNA(VLOOKUP($A13,List2!$AF$4:$AF$49,1,FALSE)),0,1)</f>
        <v>0</v>
      </c>
      <c r="H13">
        <f>IF(ISNA(VLOOKUP($A13,List2!$AG$4:$AG$49,1,FALSE)),0,1)</f>
        <v>0</v>
      </c>
      <c r="I13" s="2">
        <f t="shared" si="0"/>
        <v>0</v>
      </c>
      <c r="J13" t="str">
        <f t="shared" si="2"/>
        <v/>
      </c>
      <c r="K13" t="str">
        <f t="shared" si="3"/>
        <v/>
      </c>
      <c r="L13" t="str">
        <f t="shared" si="1"/>
        <v/>
      </c>
      <c r="M13" s="22" t="str">
        <f>L454&amp;L455&amp;L456&amp;L457&amp;L458&amp;L459&amp;L460&amp;L461&amp;L462&amp;L463&amp;L464&amp;L465&amp;L466&amp;L467&amp;L468&amp;L469&amp;L470&amp;L471&amp;L472&amp;L473&amp;L474&amp;L475&amp;L476&amp;L477&amp;L478&amp;L479&amp;L480&amp;L481&amp;L482&amp;L483&amp;L484&amp;L485&amp;L486&amp;L487&amp;L488&amp;L489&amp;L490&amp;L491&amp;L492&amp;L493&amp;L494&amp;L495&amp;L496&amp;L497&amp;L498&amp;L499&amp;L500&amp;L501&amp;L502&amp;L503</f>
        <v/>
      </c>
    </row>
    <row r="14" spans="1:13" x14ac:dyDescent="0.25">
      <c r="A14" t="str">
        <f>List2!A14</f>
        <v>HDPV0011</v>
      </c>
      <c r="B14" t="str">
        <f>List2!B14</f>
        <v>Úvod do společenskovědní metodologie pro právníky</v>
      </c>
      <c r="C14">
        <f>IF(ISNA(VLOOKUP($A14,List2!$AB$4:$AB$49,1,FALSE)),0,1)</f>
        <v>0</v>
      </c>
      <c r="D14">
        <f>IF(ISNA(VLOOKUP($A14,List2!$AC$4:$AC$49,1,FALSE)),0,1)</f>
        <v>0</v>
      </c>
      <c r="E14">
        <f>IF(ISNA(VLOOKUP($A14,List2!$AD$4:$AD$49,1,FALSE)),0,1)</f>
        <v>0</v>
      </c>
      <c r="F14">
        <f>IF(ISNA(VLOOKUP($A14,List2!$AE$4:$AE$49,1,FALSE)),0,1)</f>
        <v>0</v>
      </c>
      <c r="G14">
        <f>IF(ISNA(VLOOKUP($A14,List2!$AF$4:$AF$49,1,FALSE)),0,1)</f>
        <v>0</v>
      </c>
      <c r="H14">
        <f>IF(ISNA(VLOOKUP($A14,List2!$AG$4:$AG$49,1,FALSE)),0,1)</f>
        <v>0</v>
      </c>
      <c r="I14" s="2">
        <f t="shared" si="0"/>
        <v>0</v>
      </c>
      <c r="J14" t="str">
        <f t="shared" si="2"/>
        <v/>
      </c>
      <c r="K14" t="str">
        <f t="shared" si="3"/>
        <v/>
      </c>
      <c r="L14" t="str">
        <f t="shared" si="1"/>
        <v/>
      </c>
      <c r="M14" s="22" t="str">
        <f>L504&amp;L505&amp;L506&amp;L507&amp;L508&amp;L509&amp;L510&amp;L511&amp;L512&amp;L513&amp;L514&amp;L515&amp;L516&amp;L517&amp;L518&amp;L519&amp;L520&amp;L521&amp;L522&amp;L523&amp;L524&amp;L525&amp;L526&amp;L527&amp;L528&amp;L529&amp;L530&amp;L531&amp;L532&amp;L533&amp;L534&amp;L535&amp;L536&amp;L537&amp;L538&amp;L539&amp;L540&amp;L541&amp;L542&amp;L543&amp;L544&amp;L545&amp;L546&amp;L547&amp;L548&amp;L549&amp;L550&amp;L551&amp;L552&amp;L553</f>
        <v/>
      </c>
    </row>
    <row r="15" spans="1:13" x14ac:dyDescent="0.25">
      <c r="A15" t="str">
        <f>List2!A15</f>
        <v>HDPV0012</v>
      </c>
      <c r="B15" t="str">
        <f>List2!B15</f>
        <v>Simulace v oblasti uprchlického a migračního práva</v>
      </c>
      <c r="C15">
        <f>IF(ISNA(VLOOKUP($A15,List2!$AB$4:$AB$49,1,FALSE)),0,1)</f>
        <v>0</v>
      </c>
      <c r="D15">
        <f>IF(ISNA(VLOOKUP($A15,List2!$AC$4:$AC$49,1,FALSE)),0,1)</f>
        <v>0</v>
      </c>
      <c r="E15">
        <f>IF(ISNA(VLOOKUP($A15,List2!$AD$4:$AD$49,1,FALSE)),0,1)</f>
        <v>0</v>
      </c>
      <c r="F15">
        <f>IF(ISNA(VLOOKUP($A15,List2!$AE$4:$AE$49,1,FALSE)),0,1)</f>
        <v>0</v>
      </c>
      <c r="G15">
        <f>IF(ISNA(VLOOKUP($A15,List2!$AF$4:$AF$49,1,FALSE)),0,1)</f>
        <v>0</v>
      </c>
      <c r="H15">
        <f>IF(ISNA(VLOOKUP($A15,List2!$AG$4:$AG$49,1,FALSE)),0,1)</f>
        <v>0</v>
      </c>
      <c r="I15" s="2">
        <f t="shared" si="0"/>
        <v>0</v>
      </c>
      <c r="J15" t="str">
        <f t="shared" si="2"/>
        <v/>
      </c>
      <c r="K15" t="str">
        <f t="shared" si="3"/>
        <v/>
      </c>
      <c r="L15" t="str">
        <f t="shared" si="1"/>
        <v/>
      </c>
      <c r="M15" s="22" t="str">
        <f>L554&amp;L555&amp;L556&amp;L557&amp;L558&amp;L559&amp;L560&amp;L561&amp;L562&amp;L563&amp;L564&amp;L565&amp;L566&amp;L567&amp;L568&amp;L569&amp;L570</f>
        <v/>
      </c>
    </row>
    <row r="16" spans="1:13" x14ac:dyDescent="0.25">
      <c r="A16" t="str">
        <f>List2!A16</f>
        <v>HDPV0013</v>
      </c>
      <c r="B16" t="str">
        <f>List2!B16</f>
        <v>Jarní výjezdní seminář z ústavního práva</v>
      </c>
      <c r="C16">
        <f>IF(ISNA(VLOOKUP($A16,List2!$AB$4:$AB$49,1,FALSE)),0,1)</f>
        <v>0</v>
      </c>
      <c r="D16">
        <f>IF(ISNA(VLOOKUP($A16,List2!$AC$4:$AC$49,1,FALSE)),0,1)</f>
        <v>0</v>
      </c>
      <c r="E16">
        <f>IF(ISNA(VLOOKUP($A16,List2!$AD$4:$AD$49,1,FALSE)),0,1)</f>
        <v>0</v>
      </c>
      <c r="F16">
        <f>IF(ISNA(VLOOKUP($A16,List2!$AE$4:$AE$49,1,FALSE)),0,1)</f>
        <v>0</v>
      </c>
      <c r="G16">
        <f>IF(ISNA(VLOOKUP($A16,List2!$AF$4:$AF$49,1,FALSE)),0,1)</f>
        <v>0</v>
      </c>
      <c r="H16">
        <f>IF(ISNA(VLOOKUP($A16,List2!$AG$4:$AG$49,1,FALSE)),0,1)</f>
        <v>0</v>
      </c>
      <c r="I16" s="2">
        <f t="shared" si="0"/>
        <v>0</v>
      </c>
      <c r="J16" t="str">
        <f t="shared" si="2"/>
        <v/>
      </c>
      <c r="K16" t="str">
        <f t="shared" si="3"/>
        <v/>
      </c>
      <c r="L16" t="str">
        <f t="shared" si="1"/>
        <v/>
      </c>
    </row>
    <row r="17" spans="1:12" x14ac:dyDescent="0.25">
      <c r="A17" t="str">
        <f>List2!A17</f>
        <v>HDPV0014</v>
      </c>
      <c r="B17" t="str">
        <f>List2!B17</f>
        <v>Letní výjezdní seminář z ústavního práva</v>
      </c>
      <c r="C17">
        <f>IF(ISNA(VLOOKUP($A17,List2!$AB$4:$AB$49,1,FALSE)),0,1)</f>
        <v>0</v>
      </c>
      <c r="D17">
        <f>IF(ISNA(VLOOKUP($A17,List2!$AC$4:$AC$49,1,FALSE)),0,1)</f>
        <v>0</v>
      </c>
      <c r="E17">
        <f>IF(ISNA(VLOOKUP($A17,List2!$AD$4:$AD$49,1,FALSE)),0,1)</f>
        <v>0</v>
      </c>
      <c r="F17">
        <f>IF(ISNA(VLOOKUP($A17,List2!$AE$4:$AE$49,1,FALSE)),0,1)</f>
        <v>0</v>
      </c>
      <c r="G17">
        <f>IF(ISNA(VLOOKUP($A17,List2!$AF$4:$AF$49,1,FALSE)),0,1)</f>
        <v>0</v>
      </c>
      <c r="H17">
        <f>IF(ISNA(VLOOKUP($A17,List2!$AG$4:$AG$49,1,FALSE)),0,1)</f>
        <v>0</v>
      </c>
      <c r="I17" s="2">
        <f t="shared" si="0"/>
        <v>0</v>
      </c>
      <c r="J17" t="str">
        <f t="shared" si="2"/>
        <v/>
      </c>
      <c r="K17" t="str">
        <f t="shared" si="3"/>
        <v/>
      </c>
      <c r="L17" t="str">
        <f t="shared" si="1"/>
        <v/>
      </c>
    </row>
    <row r="18" spans="1:12" x14ac:dyDescent="0.25">
      <c r="A18" t="str">
        <f>List2!A18</f>
        <v>HDPV0015</v>
      </c>
      <c r="B18" t="str">
        <f>List2!B18</f>
        <v>Čtení k právnímu a politickému myšlení</v>
      </c>
      <c r="C18">
        <f>IF(ISNA(VLOOKUP($A18,List2!$AB$4:$AB$49,1,FALSE)),0,1)</f>
        <v>0</v>
      </c>
      <c r="D18">
        <f>IF(ISNA(VLOOKUP($A18,List2!$AC$4:$AC$49,1,FALSE)),0,1)</f>
        <v>0</v>
      </c>
      <c r="E18">
        <f>IF(ISNA(VLOOKUP($A18,List2!$AD$4:$AD$49,1,FALSE)),0,1)</f>
        <v>0</v>
      </c>
      <c r="F18">
        <f>IF(ISNA(VLOOKUP($A18,List2!$AE$4:$AE$49,1,FALSE)),0,1)</f>
        <v>0</v>
      </c>
      <c r="G18">
        <f>IF(ISNA(VLOOKUP($A18,List2!$AF$4:$AF$49,1,FALSE)),0,1)</f>
        <v>0</v>
      </c>
      <c r="H18">
        <f>IF(ISNA(VLOOKUP($A18,List2!$AG$4:$AG$49,1,FALSE)),0,1)</f>
        <v>0</v>
      </c>
      <c r="I18" s="2">
        <f t="shared" si="0"/>
        <v>0</v>
      </c>
      <c r="J18" t="str">
        <f t="shared" si="2"/>
        <v/>
      </c>
      <c r="K18" t="str">
        <f t="shared" si="3"/>
        <v/>
      </c>
      <c r="L18" t="str">
        <f t="shared" si="1"/>
        <v/>
      </c>
    </row>
    <row r="19" spans="1:12" x14ac:dyDescent="0.25">
      <c r="A19" t="str">
        <f>List2!A19</f>
        <v>HDPV0016</v>
      </c>
      <c r="B19" t="str">
        <f>List2!B19</f>
        <v>Mediální příprava pro právníky</v>
      </c>
      <c r="C19">
        <f>IF(ISNA(VLOOKUP($A19,List2!$AB$4:$AB$49,1,FALSE)),0,1)</f>
        <v>0</v>
      </c>
      <c r="D19">
        <f>IF(ISNA(VLOOKUP($A19,List2!$AC$4:$AC$49,1,FALSE)),0,1)</f>
        <v>0</v>
      </c>
      <c r="E19">
        <f>IF(ISNA(VLOOKUP($A19,List2!$AD$4:$AD$49,1,FALSE)),0,1)</f>
        <v>0</v>
      </c>
      <c r="F19">
        <f>IF(ISNA(VLOOKUP($A19,List2!$AE$4:$AE$49,1,FALSE)),0,1)</f>
        <v>0</v>
      </c>
      <c r="G19">
        <f>IF(ISNA(VLOOKUP($A19,List2!$AF$4:$AF$49,1,FALSE)),0,1)</f>
        <v>0</v>
      </c>
      <c r="H19">
        <f>IF(ISNA(VLOOKUP($A19,List2!$AG$4:$AG$49,1,FALSE)),0,1)</f>
        <v>0</v>
      </c>
      <c r="I19" s="2">
        <f t="shared" si="0"/>
        <v>0</v>
      </c>
      <c r="J19" t="str">
        <f t="shared" si="2"/>
        <v/>
      </c>
      <c r="K19" t="str">
        <f t="shared" si="3"/>
        <v/>
      </c>
      <c r="L19" t="str">
        <f t="shared" si="1"/>
        <v/>
      </c>
    </row>
    <row r="20" spans="1:12" x14ac:dyDescent="0.25">
      <c r="A20" t="str">
        <f>List2!A20</f>
        <v>HDPV0017</v>
      </c>
      <c r="B20" t="str">
        <f>List2!B20</f>
        <v>Úvod do simulovaných soudů v kontextu lidských práv</v>
      </c>
      <c r="C20">
        <f>IF(ISNA(VLOOKUP($A20,List2!$AB$4:$AB$49,1,FALSE)),0,1)</f>
        <v>0</v>
      </c>
      <c r="D20">
        <f>IF(ISNA(VLOOKUP($A20,List2!$AC$4:$AC$49,1,FALSE)),0,1)</f>
        <v>0</v>
      </c>
      <c r="E20">
        <f>IF(ISNA(VLOOKUP($A20,List2!$AD$4:$AD$49,1,FALSE)),0,1)</f>
        <v>0</v>
      </c>
      <c r="F20">
        <f>IF(ISNA(VLOOKUP($A20,List2!$AE$4:$AE$49,1,FALSE)),0,1)</f>
        <v>0</v>
      </c>
      <c r="G20">
        <f>IF(ISNA(VLOOKUP($A20,List2!$AF$4:$AF$49,1,FALSE)),0,1)</f>
        <v>0</v>
      </c>
      <c r="H20">
        <f>IF(ISNA(VLOOKUP($A20,List2!$AG$4:$AG$49,1,FALSE)),0,1)</f>
        <v>0</v>
      </c>
      <c r="I20" s="2">
        <f t="shared" si="0"/>
        <v>0</v>
      </c>
      <c r="J20" t="str">
        <f t="shared" si="2"/>
        <v/>
      </c>
      <c r="K20" t="str">
        <f t="shared" si="3"/>
        <v/>
      </c>
      <c r="L20" t="str">
        <f t="shared" si="1"/>
        <v/>
      </c>
    </row>
    <row r="21" spans="1:12" x14ac:dyDescent="0.25">
      <c r="A21" t="str">
        <f>List2!A21</f>
        <v>HDPV0018</v>
      </c>
      <c r="B21" t="str">
        <f>List2!B21</f>
        <v>Logika pro právníky</v>
      </c>
      <c r="C21">
        <f>IF(ISNA(VLOOKUP($A21,List2!$AB$4:$AB$49,1,FALSE)),0,1)</f>
        <v>0</v>
      </c>
      <c r="D21">
        <f>IF(ISNA(VLOOKUP($A21,List2!$AC$4:$AC$49,1,FALSE)),0,1)</f>
        <v>0</v>
      </c>
      <c r="E21">
        <f>IF(ISNA(VLOOKUP($A21,List2!$AD$4:$AD$49,1,FALSE)),0,1)</f>
        <v>0</v>
      </c>
      <c r="F21">
        <f>IF(ISNA(VLOOKUP($A21,List2!$AE$4:$AE$49,1,FALSE)),0,1)</f>
        <v>0</v>
      </c>
      <c r="G21">
        <f>IF(ISNA(VLOOKUP($A21,List2!$AF$4:$AF$49,1,FALSE)),0,1)</f>
        <v>0</v>
      </c>
      <c r="H21">
        <f>IF(ISNA(VLOOKUP($A21,List2!$AG$4:$AG$49,1,FALSE)),0,1)</f>
        <v>0</v>
      </c>
      <c r="I21" s="2">
        <f t="shared" si="0"/>
        <v>0</v>
      </c>
      <c r="J21" t="str">
        <f t="shared" si="2"/>
        <v/>
      </c>
      <c r="K21" t="str">
        <f t="shared" si="3"/>
        <v/>
      </c>
      <c r="L21" t="str">
        <f t="shared" si="1"/>
        <v/>
      </c>
    </row>
    <row r="22" spans="1:12" x14ac:dyDescent="0.25">
      <c r="A22" t="str">
        <f>List2!A22</f>
        <v>HDPV0019</v>
      </c>
      <c r="B22" t="str">
        <f>List2!B22</f>
        <v>Moot court z římského práva</v>
      </c>
      <c r="C22">
        <f>IF(ISNA(VLOOKUP($A22,List2!$AB$4:$AB$49,1,FALSE)),0,1)</f>
        <v>0</v>
      </c>
      <c r="D22">
        <f>IF(ISNA(VLOOKUP($A22,List2!$AC$4:$AC$49,1,FALSE)),0,1)</f>
        <v>0</v>
      </c>
      <c r="E22">
        <f>IF(ISNA(VLOOKUP($A22,List2!$AD$4:$AD$49,1,FALSE)),0,1)</f>
        <v>0</v>
      </c>
      <c r="F22">
        <f>IF(ISNA(VLOOKUP($A22,List2!$AE$4:$AE$49,1,FALSE)),0,1)</f>
        <v>0</v>
      </c>
      <c r="G22">
        <f>IF(ISNA(VLOOKUP($A22,List2!$AF$4:$AF$49,1,FALSE)),0,1)</f>
        <v>0</v>
      </c>
      <c r="H22">
        <f>IF(ISNA(VLOOKUP($A22,List2!$AG$4:$AG$49,1,FALSE)),0,1)</f>
        <v>0</v>
      </c>
      <c r="I22" s="2">
        <f t="shared" si="0"/>
        <v>0</v>
      </c>
      <c r="J22" t="str">
        <f t="shared" si="2"/>
        <v/>
      </c>
      <c r="K22" t="str">
        <f t="shared" si="3"/>
        <v/>
      </c>
      <c r="L22" t="str">
        <f t="shared" si="1"/>
        <v/>
      </c>
    </row>
    <row r="23" spans="1:12" x14ac:dyDescent="0.25">
      <c r="A23" t="str">
        <f>List2!A23</f>
        <v>HDPV0101</v>
      </c>
      <c r="B23" t="str">
        <f>List2!B23</f>
        <v>Legislativní technika</v>
      </c>
      <c r="C23">
        <f>IF(ISNA(VLOOKUP($A23,List2!$AB$4:$AB$49,1,FALSE)),0,1)</f>
        <v>0</v>
      </c>
      <c r="D23">
        <f>IF(ISNA(VLOOKUP($A23,List2!$AC$4:$AC$49,1,FALSE)),0,1)</f>
        <v>0</v>
      </c>
      <c r="E23">
        <f>IF(ISNA(VLOOKUP($A23,List2!$AD$4:$AD$49,1,FALSE)),0,1)</f>
        <v>0</v>
      </c>
      <c r="F23">
        <f>IF(ISNA(VLOOKUP($A23,List2!$AE$4:$AE$49,1,FALSE)),0,1)</f>
        <v>0</v>
      </c>
      <c r="G23">
        <f>IF(ISNA(VLOOKUP($A23,List2!$AF$4:$AF$49,1,FALSE)),0,1)</f>
        <v>0</v>
      </c>
      <c r="H23">
        <f>IF(ISNA(VLOOKUP($A23,List2!$AG$4:$AG$49,1,FALSE)),0,1)</f>
        <v>0</v>
      </c>
      <c r="I23" s="2">
        <f t="shared" si="0"/>
        <v>0</v>
      </c>
      <c r="J23" t="str">
        <f t="shared" si="2"/>
        <v/>
      </c>
      <c r="K23" t="str">
        <f t="shared" si="3"/>
        <v/>
      </c>
      <c r="L23" t="str">
        <f t="shared" si="1"/>
        <v/>
      </c>
    </row>
    <row r="24" spans="1:12" x14ac:dyDescent="0.25">
      <c r="A24" t="str">
        <f>List2!A24</f>
        <v>HDPV0102</v>
      </c>
      <c r="B24" t="str">
        <f>List2!B24</f>
        <v>Právní psaní</v>
      </c>
      <c r="C24">
        <f>IF(ISNA(VLOOKUP($A24,List2!$AB$4:$AB$49,1,FALSE)),0,1)</f>
        <v>0</v>
      </c>
      <c r="D24">
        <f>IF(ISNA(VLOOKUP($A24,List2!$AC$4:$AC$49,1,FALSE)),0,1)</f>
        <v>0</v>
      </c>
      <c r="E24">
        <f>IF(ISNA(VLOOKUP($A24,List2!$AD$4:$AD$49,1,FALSE)),0,1)</f>
        <v>0</v>
      </c>
      <c r="F24">
        <f>IF(ISNA(VLOOKUP($A24,List2!$AE$4:$AE$49,1,FALSE)),0,1)</f>
        <v>0</v>
      </c>
      <c r="G24">
        <f>IF(ISNA(VLOOKUP($A24,List2!$AF$4:$AF$49,1,FALSE)),0,1)</f>
        <v>0</v>
      </c>
      <c r="H24">
        <f>IF(ISNA(VLOOKUP($A24,List2!$AG$4:$AG$49,1,FALSE)),0,1)</f>
        <v>0</v>
      </c>
      <c r="I24" s="2">
        <f t="shared" si="0"/>
        <v>0</v>
      </c>
      <c r="J24" t="str">
        <f t="shared" si="2"/>
        <v/>
      </c>
      <c r="K24" t="str">
        <f t="shared" si="3"/>
        <v/>
      </c>
      <c r="L24" t="str">
        <f t="shared" si="1"/>
        <v/>
      </c>
    </row>
    <row r="25" spans="1:12" x14ac:dyDescent="0.25">
      <c r="A25" t="str">
        <f>List2!A25</f>
        <v>HDPV0103</v>
      </c>
      <c r="B25" t="str">
        <f>List2!B25</f>
        <v>Tvorba a interpretace zákonů – teorie a praxe</v>
      </c>
      <c r="C25">
        <f>IF(ISNA(VLOOKUP($A25,List2!$AB$4:$AB$49,1,FALSE)),0,1)</f>
        <v>0</v>
      </c>
      <c r="D25">
        <f>IF(ISNA(VLOOKUP($A25,List2!$AC$4:$AC$49,1,FALSE)),0,1)</f>
        <v>0</v>
      </c>
      <c r="E25">
        <f>IF(ISNA(VLOOKUP($A25,List2!$AD$4:$AD$49,1,FALSE)),0,1)</f>
        <v>0</v>
      </c>
      <c r="F25">
        <f>IF(ISNA(VLOOKUP($A25,List2!$AE$4:$AE$49,1,FALSE)),0,1)</f>
        <v>0</v>
      </c>
      <c r="G25">
        <f>IF(ISNA(VLOOKUP($A25,List2!$AF$4:$AF$49,1,FALSE)),0,1)</f>
        <v>0</v>
      </c>
      <c r="H25">
        <f>IF(ISNA(VLOOKUP($A25,List2!$AG$4:$AG$49,1,FALSE)),0,1)</f>
        <v>0</v>
      </c>
      <c r="I25" s="2">
        <f t="shared" si="0"/>
        <v>0</v>
      </c>
      <c r="J25" t="str">
        <f t="shared" si="2"/>
        <v/>
      </c>
      <c r="K25" t="str">
        <f t="shared" si="3"/>
        <v/>
      </c>
      <c r="L25" t="str">
        <f t="shared" si="1"/>
        <v/>
      </c>
    </row>
    <row r="26" spans="1:12" x14ac:dyDescent="0.25">
      <c r="A26" t="str">
        <f>List2!A26</f>
        <v>HDPV0104</v>
      </c>
      <c r="B26" t="str">
        <f>List2!B26</f>
        <v>Praktikum z akademického psaní</v>
      </c>
      <c r="C26">
        <f>IF(ISNA(VLOOKUP($A26,List2!$AB$4:$AB$49,1,FALSE)),0,1)</f>
        <v>0</v>
      </c>
      <c r="D26">
        <f>IF(ISNA(VLOOKUP($A26,List2!$AC$4:$AC$49,1,FALSE)),0,1)</f>
        <v>0</v>
      </c>
      <c r="E26">
        <f>IF(ISNA(VLOOKUP($A26,List2!$AD$4:$AD$49,1,FALSE)),0,1)</f>
        <v>0</v>
      </c>
      <c r="F26">
        <f>IF(ISNA(VLOOKUP($A26,List2!$AE$4:$AE$49,1,FALSE)),0,1)</f>
        <v>0</v>
      </c>
      <c r="G26">
        <f>IF(ISNA(VLOOKUP($A26,List2!$AF$4:$AF$49,1,FALSE)),0,1)</f>
        <v>0</v>
      </c>
      <c r="H26">
        <f>IF(ISNA(VLOOKUP($A26,List2!$AG$4:$AG$49,1,FALSE)),0,1)</f>
        <v>0</v>
      </c>
      <c r="I26" s="2">
        <f t="shared" si="0"/>
        <v>0</v>
      </c>
      <c r="J26" t="str">
        <f t="shared" si="2"/>
        <v/>
      </c>
      <c r="K26" t="str">
        <f t="shared" si="3"/>
        <v/>
      </c>
      <c r="L26" t="str">
        <f t="shared" si="1"/>
        <v/>
      </c>
    </row>
    <row r="27" spans="1:12" x14ac:dyDescent="0.25">
      <c r="A27" t="str">
        <f>List2!A27</f>
        <v>HDPV0105</v>
      </c>
      <c r="B27" t="str">
        <f>List2!B27</f>
        <v>Obchodně právní praktikum</v>
      </c>
      <c r="C27">
        <f>IF(ISNA(VLOOKUP($A27,List2!$AB$4:$AB$49,1,FALSE)),0,1)</f>
        <v>0</v>
      </c>
      <c r="D27">
        <f>IF(ISNA(VLOOKUP($A27,List2!$AC$4:$AC$49,1,FALSE)),0,1)</f>
        <v>0</v>
      </c>
      <c r="E27">
        <f>IF(ISNA(VLOOKUP($A27,List2!$AD$4:$AD$49,1,FALSE)),0,1)</f>
        <v>0</v>
      </c>
      <c r="F27">
        <f>IF(ISNA(VLOOKUP($A27,List2!$AE$4:$AE$49,1,FALSE)),0,1)</f>
        <v>0</v>
      </c>
      <c r="G27">
        <f>IF(ISNA(VLOOKUP($A27,List2!$AF$4:$AF$49,1,FALSE)),0,1)</f>
        <v>0</v>
      </c>
      <c r="H27">
        <f>IF(ISNA(VLOOKUP($A27,List2!$AG$4:$AG$49,1,FALSE)),0,1)</f>
        <v>0</v>
      </c>
      <c r="I27" s="2">
        <f t="shared" si="0"/>
        <v>0</v>
      </c>
      <c r="J27" t="str">
        <f t="shared" si="2"/>
        <v/>
      </c>
      <c r="K27" t="str">
        <f t="shared" si="3"/>
        <v/>
      </c>
      <c r="L27" t="str">
        <f t="shared" si="1"/>
        <v/>
      </c>
    </row>
    <row r="28" spans="1:12" x14ac:dyDescent="0.25">
      <c r="A28" t="str">
        <f>List2!A28</f>
        <v>HDPV0106</v>
      </c>
      <c r="B28" t="str">
        <f>List2!B28</f>
        <v>Výjezdní seminář z obchodního práva</v>
      </c>
      <c r="C28">
        <f>IF(ISNA(VLOOKUP($A28,List2!$AB$4:$AB$49,1,FALSE)),0,1)</f>
        <v>0</v>
      </c>
      <c r="D28">
        <f>IF(ISNA(VLOOKUP($A28,List2!$AC$4:$AC$49,1,FALSE)),0,1)</f>
        <v>0</v>
      </c>
      <c r="E28">
        <f>IF(ISNA(VLOOKUP($A28,List2!$AD$4:$AD$49,1,FALSE)),0,1)</f>
        <v>0</v>
      </c>
      <c r="F28">
        <f>IF(ISNA(VLOOKUP($A28,List2!$AE$4:$AE$49,1,FALSE)),0,1)</f>
        <v>0</v>
      </c>
      <c r="G28">
        <f>IF(ISNA(VLOOKUP($A28,List2!$AF$4:$AF$49,1,FALSE)),0,1)</f>
        <v>0</v>
      </c>
      <c r="H28">
        <f>IF(ISNA(VLOOKUP($A28,List2!$AG$4:$AG$49,1,FALSE)),0,1)</f>
        <v>0</v>
      </c>
      <c r="I28" s="2">
        <f t="shared" si="0"/>
        <v>0</v>
      </c>
      <c r="J28" t="str">
        <f t="shared" si="2"/>
        <v/>
      </c>
      <c r="K28" t="str">
        <f t="shared" si="3"/>
        <v/>
      </c>
      <c r="L28" t="str">
        <f t="shared" si="1"/>
        <v/>
      </c>
    </row>
    <row r="29" spans="1:12" x14ac:dyDescent="0.25">
      <c r="A29" t="str">
        <f>List2!A29</f>
        <v>HDPV0107</v>
      </c>
      <c r="B29" t="str">
        <f>List2!B29</f>
        <v>Zdravotnické právo – případové studie</v>
      </c>
      <c r="C29">
        <f>IF(ISNA(VLOOKUP($A29,List2!$AB$4:$AB$49,1,FALSE)),0,1)</f>
        <v>0</v>
      </c>
      <c r="D29">
        <f>IF(ISNA(VLOOKUP($A29,List2!$AC$4:$AC$49,1,FALSE)),0,1)</f>
        <v>0</v>
      </c>
      <c r="E29">
        <f>IF(ISNA(VLOOKUP($A29,List2!$AD$4:$AD$49,1,FALSE)),0,1)</f>
        <v>0</v>
      </c>
      <c r="F29">
        <f>IF(ISNA(VLOOKUP($A29,List2!$AE$4:$AE$49,1,FALSE)),0,1)</f>
        <v>0</v>
      </c>
      <c r="G29">
        <f>IF(ISNA(VLOOKUP($A29,List2!$AF$4:$AF$49,1,FALSE)),0,1)</f>
        <v>0</v>
      </c>
      <c r="H29">
        <f>IF(ISNA(VLOOKUP($A29,List2!$AG$4:$AG$49,1,FALSE)),0,1)</f>
        <v>0</v>
      </c>
      <c r="I29" s="2">
        <f t="shared" si="0"/>
        <v>0</v>
      </c>
      <c r="J29" t="str">
        <f t="shared" si="2"/>
        <v/>
      </c>
      <c r="K29" t="str">
        <f t="shared" si="3"/>
        <v/>
      </c>
      <c r="L29" t="str">
        <f t="shared" si="1"/>
        <v/>
      </c>
    </row>
    <row r="30" spans="1:12" x14ac:dyDescent="0.25">
      <c r="A30" t="str">
        <f>List2!A30</f>
        <v>HDPV0108</v>
      </c>
      <c r="B30" t="str">
        <f>List2!B30</f>
        <v>Essentials of Legal Writing</v>
      </c>
      <c r="C30">
        <f>IF(ISNA(VLOOKUP($A30,List2!$AB$4:$AB$49,1,FALSE)),0,1)</f>
        <v>0</v>
      </c>
      <c r="D30">
        <f>IF(ISNA(VLOOKUP($A30,List2!$AC$4:$AC$49,1,FALSE)),0,1)</f>
        <v>0</v>
      </c>
      <c r="E30">
        <f>IF(ISNA(VLOOKUP($A30,List2!$AD$4:$AD$49,1,FALSE)),0,1)</f>
        <v>0</v>
      </c>
      <c r="F30">
        <f>IF(ISNA(VLOOKUP($A30,List2!$AE$4:$AE$49,1,FALSE)),0,1)</f>
        <v>0</v>
      </c>
      <c r="G30">
        <f>IF(ISNA(VLOOKUP($A30,List2!$AF$4:$AF$49,1,FALSE)),0,1)</f>
        <v>0</v>
      </c>
      <c r="H30">
        <f>IF(ISNA(VLOOKUP($A30,List2!$AG$4:$AG$49,1,FALSE)),0,1)</f>
        <v>0</v>
      </c>
      <c r="I30" s="2">
        <f t="shared" si="0"/>
        <v>0</v>
      </c>
      <c r="J30" t="str">
        <f t="shared" si="2"/>
        <v/>
      </c>
      <c r="K30" t="str">
        <f t="shared" si="3"/>
        <v/>
      </c>
      <c r="L30" t="str">
        <f t="shared" si="1"/>
        <v/>
      </c>
    </row>
    <row r="31" spans="1:12" x14ac:dyDescent="0.25">
      <c r="A31" t="str">
        <f>List2!A31</f>
        <v>HDPV0109</v>
      </c>
      <c r="B31" t="str">
        <f>List2!B31</f>
        <v>Presentation Skills for Lawyers</v>
      </c>
      <c r="C31">
        <f>IF(ISNA(VLOOKUP($A31,List2!$AB$4:$AB$49,1,FALSE)),0,1)</f>
        <v>0</v>
      </c>
      <c r="D31">
        <f>IF(ISNA(VLOOKUP($A31,List2!$AC$4:$AC$49,1,FALSE)),0,1)</f>
        <v>0</v>
      </c>
      <c r="E31">
        <f>IF(ISNA(VLOOKUP($A31,List2!$AD$4:$AD$49,1,FALSE)),0,1)</f>
        <v>0</v>
      </c>
      <c r="F31">
        <f>IF(ISNA(VLOOKUP($A31,List2!$AE$4:$AE$49,1,FALSE)),0,1)</f>
        <v>0</v>
      </c>
      <c r="G31">
        <f>IF(ISNA(VLOOKUP($A31,List2!$AF$4:$AF$49,1,FALSE)),0,1)</f>
        <v>0</v>
      </c>
      <c r="H31">
        <f>IF(ISNA(VLOOKUP($A31,List2!$AG$4:$AG$49,1,FALSE)),0,1)</f>
        <v>0</v>
      </c>
      <c r="I31" s="2">
        <f t="shared" si="0"/>
        <v>0</v>
      </c>
      <c r="J31" t="str">
        <f t="shared" si="2"/>
        <v/>
      </c>
      <c r="K31" t="str">
        <f t="shared" si="3"/>
        <v/>
      </c>
      <c r="L31" t="str">
        <f t="shared" si="1"/>
        <v/>
      </c>
    </row>
    <row r="32" spans="1:12" x14ac:dyDescent="0.25">
      <c r="A32" t="str">
        <f>List2!A32</f>
        <v>HDPV0110</v>
      </c>
      <c r="B32" t="str">
        <f>List2!B32</f>
        <v>Equity and Trust: legal advisory skills</v>
      </c>
      <c r="C32">
        <f>IF(ISNA(VLOOKUP($A32,List2!$AB$4:$AB$49,1,FALSE)),0,1)</f>
        <v>0</v>
      </c>
      <c r="D32">
        <f>IF(ISNA(VLOOKUP($A32,List2!$AC$4:$AC$49,1,FALSE)),0,1)</f>
        <v>0</v>
      </c>
      <c r="E32">
        <f>IF(ISNA(VLOOKUP($A32,List2!$AD$4:$AD$49,1,FALSE)),0,1)</f>
        <v>0</v>
      </c>
      <c r="F32">
        <f>IF(ISNA(VLOOKUP($A32,List2!$AE$4:$AE$49,1,FALSE)),0,1)</f>
        <v>0</v>
      </c>
      <c r="G32">
        <f>IF(ISNA(VLOOKUP($A32,List2!$AF$4:$AF$49,1,FALSE)),0,1)</f>
        <v>0</v>
      </c>
      <c r="H32">
        <f>IF(ISNA(VLOOKUP($A32,List2!$AG$4:$AG$49,1,FALSE)),0,1)</f>
        <v>0</v>
      </c>
      <c r="I32" s="2">
        <f t="shared" si="0"/>
        <v>0</v>
      </c>
      <c r="J32" t="str">
        <f t="shared" si="2"/>
        <v/>
      </c>
      <c r="K32" t="str">
        <f t="shared" si="3"/>
        <v/>
      </c>
      <c r="L32" t="str">
        <f t="shared" si="1"/>
        <v/>
      </c>
    </row>
    <row r="33" spans="1:12" x14ac:dyDescent="0.25">
      <c r="A33" t="str">
        <f>List2!A33</f>
        <v>HDPV0111</v>
      </c>
      <c r="B33" t="str">
        <f>List2!B33</f>
        <v>Legal Reasoning: First Amendment Case Law</v>
      </c>
      <c r="C33">
        <f>IF(ISNA(VLOOKUP($A33,List2!$AB$4:$AB$49,1,FALSE)),0,1)</f>
        <v>0</v>
      </c>
      <c r="D33">
        <f>IF(ISNA(VLOOKUP($A33,List2!$AC$4:$AC$49,1,FALSE)),0,1)</f>
        <v>0</v>
      </c>
      <c r="E33">
        <f>IF(ISNA(VLOOKUP($A33,List2!$AD$4:$AD$49,1,FALSE)),0,1)</f>
        <v>0</v>
      </c>
      <c r="F33">
        <f>IF(ISNA(VLOOKUP($A33,List2!$AE$4:$AE$49,1,FALSE)),0,1)</f>
        <v>0</v>
      </c>
      <c r="G33">
        <f>IF(ISNA(VLOOKUP($A33,List2!$AF$4:$AF$49,1,FALSE)),0,1)</f>
        <v>0</v>
      </c>
      <c r="H33">
        <f>IF(ISNA(VLOOKUP($A33,List2!$AG$4:$AG$49,1,FALSE)),0,1)</f>
        <v>0</v>
      </c>
      <c r="I33" s="2">
        <f t="shared" si="0"/>
        <v>0</v>
      </c>
      <c r="J33" t="str">
        <f t="shared" si="2"/>
        <v/>
      </c>
      <c r="K33" t="str">
        <f t="shared" si="3"/>
        <v/>
      </c>
      <c r="L33" t="str">
        <f t="shared" si="1"/>
        <v/>
      </c>
    </row>
    <row r="34" spans="1:12" x14ac:dyDescent="0.25">
      <c r="A34" t="str">
        <f>List2!A34</f>
        <v>HDPV0112</v>
      </c>
      <c r="B34" t="str">
        <f>List2!B34</f>
        <v>LW-Basics of commercial transactions</v>
      </c>
      <c r="C34">
        <f>IF(ISNA(VLOOKUP($A34,List2!$AB$4:$AB$49,1,FALSE)),0,1)</f>
        <v>0</v>
      </c>
      <c r="D34">
        <f>IF(ISNA(VLOOKUP($A34,List2!$AC$4:$AC$49,1,FALSE)),0,1)</f>
        <v>0</v>
      </c>
      <c r="E34">
        <f>IF(ISNA(VLOOKUP($A34,List2!$AD$4:$AD$49,1,FALSE)),0,1)</f>
        <v>0</v>
      </c>
      <c r="F34">
        <f>IF(ISNA(VLOOKUP($A34,List2!$AE$4:$AE$49,1,FALSE)),0,1)</f>
        <v>0</v>
      </c>
      <c r="G34">
        <f>IF(ISNA(VLOOKUP($A34,List2!$AF$4:$AF$49,1,FALSE)),0,1)</f>
        <v>0</v>
      </c>
      <c r="H34">
        <f>IF(ISNA(VLOOKUP($A34,List2!$AG$4:$AG$49,1,FALSE)),0,1)</f>
        <v>0</v>
      </c>
      <c r="I34" s="2">
        <f t="shared" si="0"/>
        <v>0</v>
      </c>
      <c r="J34" t="str">
        <f t="shared" si="2"/>
        <v/>
      </c>
      <c r="K34" t="str">
        <f t="shared" si="3"/>
        <v/>
      </c>
      <c r="L34" t="str">
        <f t="shared" si="1"/>
        <v/>
      </c>
    </row>
    <row r="35" spans="1:12" x14ac:dyDescent="0.25">
      <c r="A35" t="str">
        <f>List2!A35</f>
        <v>HDPV0113</v>
      </c>
      <c r="B35" t="str">
        <f>List2!B35</f>
        <v>Anatomy of Business Transaction - negotiation skills</v>
      </c>
      <c r="C35">
        <f>IF(ISNA(VLOOKUP($A35,List2!$AB$4:$AB$49,1,FALSE)),0,1)</f>
        <v>0</v>
      </c>
      <c r="D35">
        <f>IF(ISNA(VLOOKUP($A35,List2!$AC$4:$AC$49,1,FALSE)),0,1)</f>
        <v>0</v>
      </c>
      <c r="E35">
        <f>IF(ISNA(VLOOKUP($A35,List2!$AD$4:$AD$49,1,FALSE)),0,1)</f>
        <v>0</v>
      </c>
      <c r="F35">
        <f>IF(ISNA(VLOOKUP($A35,List2!$AE$4:$AE$49,1,FALSE)),0,1)</f>
        <v>0</v>
      </c>
      <c r="G35">
        <f>IF(ISNA(VLOOKUP($A35,List2!$AF$4:$AF$49,1,FALSE)),0,1)</f>
        <v>0</v>
      </c>
      <c r="H35">
        <f>IF(ISNA(VLOOKUP($A35,List2!$AG$4:$AG$49,1,FALSE)),0,1)</f>
        <v>0</v>
      </c>
      <c r="I35" s="2">
        <f t="shared" si="0"/>
        <v>0</v>
      </c>
      <c r="J35" t="str">
        <f t="shared" si="2"/>
        <v/>
      </c>
      <c r="K35" t="str">
        <f t="shared" si="3"/>
        <v/>
      </c>
      <c r="L35" t="str">
        <f t="shared" si="1"/>
        <v/>
      </c>
    </row>
    <row r="36" spans="1:12" x14ac:dyDescent="0.25">
      <c r="A36" t="str">
        <f>List2!A36</f>
        <v>HDPV0114</v>
      </c>
      <c r="B36" t="str">
        <f>List2!B36</f>
        <v>Legal Argumentation and Debate: First Amendment Issues in Context</v>
      </c>
      <c r="C36">
        <f>IF(ISNA(VLOOKUP($A36,List2!$AB$4:$AB$49,1,FALSE)),0,1)</f>
        <v>0</v>
      </c>
      <c r="D36">
        <f>IF(ISNA(VLOOKUP($A36,List2!$AC$4:$AC$49,1,FALSE)),0,1)</f>
        <v>0</v>
      </c>
      <c r="E36">
        <f>IF(ISNA(VLOOKUP($A36,List2!$AD$4:$AD$49,1,FALSE)),0,1)</f>
        <v>0</v>
      </c>
      <c r="F36">
        <f>IF(ISNA(VLOOKUP($A36,List2!$AE$4:$AE$49,1,FALSE)),0,1)</f>
        <v>0</v>
      </c>
      <c r="G36">
        <f>IF(ISNA(VLOOKUP($A36,List2!$AF$4:$AF$49,1,FALSE)),0,1)</f>
        <v>0</v>
      </c>
      <c r="H36">
        <f>IF(ISNA(VLOOKUP($A36,List2!$AG$4:$AG$49,1,FALSE)),0,1)</f>
        <v>0</v>
      </c>
      <c r="I36" s="2">
        <f t="shared" si="0"/>
        <v>0</v>
      </c>
      <c r="J36" t="str">
        <f t="shared" si="2"/>
        <v/>
      </c>
      <c r="K36" t="str">
        <f t="shared" si="3"/>
        <v/>
      </c>
      <c r="L36" t="str">
        <f t="shared" si="1"/>
        <v/>
      </c>
    </row>
    <row r="37" spans="1:12" x14ac:dyDescent="0.25">
      <c r="A37" t="str">
        <f>List2!A37</f>
        <v>HDPV0115</v>
      </c>
      <c r="B37" t="str">
        <f>List2!B37</f>
        <v>Islam in Europe – ECHR Case Law</v>
      </c>
      <c r="C37">
        <f>IF(ISNA(VLOOKUP($A37,List2!$AB$4:$AB$49,1,FALSE)),0,1)</f>
        <v>0</v>
      </c>
      <c r="D37">
        <f>IF(ISNA(VLOOKUP($A37,List2!$AC$4:$AC$49,1,FALSE)),0,1)</f>
        <v>0</v>
      </c>
      <c r="E37">
        <f>IF(ISNA(VLOOKUP($A37,List2!$AD$4:$AD$49,1,FALSE)),0,1)</f>
        <v>0</v>
      </c>
      <c r="F37">
        <f>IF(ISNA(VLOOKUP($A37,List2!$AE$4:$AE$49,1,FALSE)),0,1)</f>
        <v>0</v>
      </c>
      <c r="G37">
        <f>IF(ISNA(VLOOKUP($A37,List2!$AF$4:$AF$49,1,FALSE)),0,1)</f>
        <v>0</v>
      </c>
      <c r="H37">
        <f>IF(ISNA(VLOOKUP($A37,List2!$AG$4:$AG$49,1,FALSE)),0,1)</f>
        <v>0</v>
      </c>
      <c r="I37" s="2">
        <f t="shared" si="0"/>
        <v>0</v>
      </c>
      <c r="J37" t="str">
        <f t="shared" si="2"/>
        <v/>
      </c>
      <c r="K37" t="str">
        <f t="shared" si="3"/>
        <v/>
      </c>
      <c r="L37" t="str">
        <f t="shared" si="1"/>
        <v/>
      </c>
    </row>
    <row r="38" spans="1:12" x14ac:dyDescent="0.25">
      <c r="A38" t="str">
        <f>List2!A38</f>
        <v>HDPV0116</v>
      </c>
      <c r="B38" t="str">
        <f>List2!B38</f>
        <v>Translating Czech civil law into English</v>
      </c>
      <c r="C38">
        <f>IF(ISNA(VLOOKUP($A38,List2!$AB$4:$AB$49,1,FALSE)),0,1)</f>
        <v>0</v>
      </c>
      <c r="D38">
        <f>IF(ISNA(VLOOKUP($A38,List2!$AC$4:$AC$49,1,FALSE)),0,1)</f>
        <v>0</v>
      </c>
      <c r="E38">
        <f>IF(ISNA(VLOOKUP($A38,List2!$AD$4:$AD$49,1,FALSE)),0,1)</f>
        <v>0</v>
      </c>
      <c r="F38">
        <f>IF(ISNA(VLOOKUP($A38,List2!$AE$4:$AE$49,1,FALSE)),0,1)</f>
        <v>0</v>
      </c>
      <c r="G38">
        <f>IF(ISNA(VLOOKUP($A38,List2!$AF$4:$AF$49,1,FALSE)),0,1)</f>
        <v>0</v>
      </c>
      <c r="H38">
        <f>IF(ISNA(VLOOKUP($A38,List2!$AG$4:$AG$49,1,FALSE)),0,1)</f>
        <v>0</v>
      </c>
      <c r="I38" s="2">
        <f t="shared" si="0"/>
        <v>0</v>
      </c>
      <c r="J38" t="str">
        <f t="shared" si="2"/>
        <v/>
      </c>
      <c r="K38" t="str">
        <f t="shared" si="3"/>
        <v/>
      </c>
      <c r="L38" t="str">
        <f t="shared" si="1"/>
        <v/>
      </c>
    </row>
    <row r="39" spans="1:12" x14ac:dyDescent="0.25">
      <c r="A39" t="str">
        <f>List2!A39</f>
        <v>HDPV0117</v>
      </c>
      <c r="B39" t="str">
        <f>List2!B39</f>
        <v>Translating Czech criminal law into English</v>
      </c>
      <c r="C39">
        <f>IF(ISNA(VLOOKUP($A39,List2!$AB$4:$AB$49,1,FALSE)),0,1)</f>
        <v>0</v>
      </c>
      <c r="D39">
        <f>IF(ISNA(VLOOKUP($A39,List2!$AC$4:$AC$49,1,FALSE)),0,1)</f>
        <v>0</v>
      </c>
      <c r="E39">
        <f>IF(ISNA(VLOOKUP($A39,List2!$AD$4:$AD$49,1,FALSE)),0,1)</f>
        <v>0</v>
      </c>
      <c r="F39">
        <f>IF(ISNA(VLOOKUP($A39,List2!$AE$4:$AE$49,1,FALSE)),0,1)</f>
        <v>0</v>
      </c>
      <c r="G39">
        <f>IF(ISNA(VLOOKUP($A39,List2!$AF$4:$AF$49,1,FALSE)),0,1)</f>
        <v>0</v>
      </c>
      <c r="H39">
        <f>IF(ISNA(VLOOKUP($A39,List2!$AG$4:$AG$49,1,FALSE)),0,1)</f>
        <v>0</v>
      </c>
      <c r="I39" s="2">
        <f t="shared" si="0"/>
        <v>0</v>
      </c>
      <c r="J39" t="str">
        <f t="shared" si="2"/>
        <v/>
      </c>
      <c r="K39" t="str">
        <f t="shared" si="3"/>
        <v/>
      </c>
      <c r="L39" t="str">
        <f t="shared" si="1"/>
        <v/>
      </c>
    </row>
    <row r="40" spans="1:12" x14ac:dyDescent="0.25">
      <c r="A40" t="str">
        <f>List2!A40</f>
        <v>HDPV0118</v>
      </c>
      <c r="B40" t="str">
        <f>List2!B40</f>
        <v>Translating Czech Company Law into English</v>
      </c>
      <c r="C40">
        <f>IF(ISNA(VLOOKUP($A40,List2!$AB$4:$AB$49,1,FALSE)),0,1)</f>
        <v>0</v>
      </c>
      <c r="D40">
        <f>IF(ISNA(VLOOKUP($A40,List2!$AC$4:$AC$49,1,FALSE)),0,1)</f>
        <v>0</v>
      </c>
      <c r="E40">
        <f>IF(ISNA(VLOOKUP($A40,List2!$AD$4:$AD$49,1,FALSE)),0,1)</f>
        <v>0</v>
      </c>
      <c r="F40">
        <f>IF(ISNA(VLOOKUP($A40,List2!$AE$4:$AE$49,1,FALSE)),0,1)</f>
        <v>0</v>
      </c>
      <c r="G40">
        <f>IF(ISNA(VLOOKUP($A40,List2!$AF$4:$AF$49,1,FALSE)),0,1)</f>
        <v>0</v>
      </c>
      <c r="H40">
        <f>IF(ISNA(VLOOKUP($A40,List2!$AG$4:$AG$49,1,FALSE)),0,1)</f>
        <v>0</v>
      </c>
      <c r="I40" s="2">
        <f t="shared" si="0"/>
        <v>0</v>
      </c>
      <c r="J40" t="str">
        <f t="shared" si="2"/>
        <v/>
      </c>
      <c r="K40" t="str">
        <f t="shared" si="3"/>
        <v/>
      </c>
      <c r="L40" t="str">
        <f t="shared" si="1"/>
        <v/>
      </c>
    </row>
    <row r="41" spans="1:12" x14ac:dyDescent="0.25">
      <c r="A41" t="str">
        <f>List2!A41</f>
        <v>HDPV0119</v>
      </c>
      <c r="B41" t="str">
        <f>List2!B41</f>
        <v>Academic writing</v>
      </c>
      <c r="C41">
        <f>IF(ISNA(VLOOKUP($A41,List2!$AB$4:$AB$49,1,FALSE)),0,1)</f>
        <v>0</v>
      </c>
      <c r="D41">
        <f>IF(ISNA(VLOOKUP($A41,List2!$AC$4:$AC$49,1,FALSE)),0,1)</f>
        <v>0</v>
      </c>
      <c r="E41">
        <f>IF(ISNA(VLOOKUP($A41,List2!$AD$4:$AD$49,1,FALSE)),0,1)</f>
        <v>0</v>
      </c>
      <c r="F41">
        <f>IF(ISNA(VLOOKUP($A41,List2!$AE$4:$AE$49,1,FALSE)),0,1)</f>
        <v>0</v>
      </c>
      <c r="G41">
        <f>IF(ISNA(VLOOKUP($A41,List2!$AF$4:$AF$49,1,FALSE)),0,1)</f>
        <v>0</v>
      </c>
      <c r="H41">
        <f>IF(ISNA(VLOOKUP($A41,List2!$AG$4:$AG$49,1,FALSE)),0,1)</f>
        <v>0</v>
      </c>
      <c r="I41" s="2">
        <f t="shared" si="0"/>
        <v>0</v>
      </c>
      <c r="J41" t="str">
        <f t="shared" si="2"/>
        <v/>
      </c>
      <c r="K41" t="str">
        <f t="shared" si="3"/>
        <v/>
      </c>
      <c r="L41" t="str">
        <f t="shared" si="1"/>
        <v/>
      </c>
    </row>
    <row r="42" spans="1:12" x14ac:dyDescent="0.25">
      <c r="A42" t="str">
        <f>List2!A42</f>
        <v>HDPV0120</v>
      </c>
      <c r="B42" t="str">
        <f>List2!B42</f>
        <v>International Investment Law and Arbitration Moot</v>
      </c>
      <c r="C42">
        <f>IF(ISNA(VLOOKUP($A42,List2!$AB$4:$AB$49,1,FALSE)),0,1)</f>
        <v>0</v>
      </c>
      <c r="D42">
        <f>IF(ISNA(VLOOKUP($A42,List2!$AC$4:$AC$49,1,FALSE)),0,1)</f>
        <v>0</v>
      </c>
      <c r="E42">
        <f>IF(ISNA(VLOOKUP($A42,List2!$AD$4:$AD$49,1,FALSE)),0,1)</f>
        <v>0</v>
      </c>
      <c r="F42">
        <f>IF(ISNA(VLOOKUP($A42,List2!$AE$4:$AE$49,1,FALSE)),0,1)</f>
        <v>0</v>
      </c>
      <c r="G42">
        <f>IF(ISNA(VLOOKUP($A42,List2!$AF$4:$AF$49,1,FALSE)),0,1)</f>
        <v>0</v>
      </c>
      <c r="H42">
        <f>IF(ISNA(VLOOKUP($A42,List2!$AG$4:$AG$49,1,FALSE)),0,1)</f>
        <v>0</v>
      </c>
      <c r="I42" s="2">
        <f t="shared" si="0"/>
        <v>0</v>
      </c>
      <c r="J42" t="str">
        <f t="shared" si="2"/>
        <v/>
      </c>
      <c r="K42" t="str">
        <f t="shared" si="3"/>
        <v/>
      </c>
      <c r="L42" t="str">
        <f t="shared" si="1"/>
        <v/>
      </c>
    </row>
    <row r="43" spans="1:12" x14ac:dyDescent="0.25">
      <c r="A43" t="str">
        <f>List2!A43</f>
        <v>HDPV0121</v>
      </c>
      <c r="B43" t="str">
        <f>List2!B43</f>
        <v>Jessup (moot court) I</v>
      </c>
      <c r="C43">
        <f>IF(ISNA(VLOOKUP($A43,List2!$AB$4:$AB$49,1,FALSE)),0,1)</f>
        <v>0</v>
      </c>
      <c r="D43">
        <f>IF(ISNA(VLOOKUP($A43,List2!$AC$4:$AC$49,1,FALSE)),0,1)</f>
        <v>0</v>
      </c>
      <c r="E43">
        <f>IF(ISNA(VLOOKUP($A43,List2!$AD$4:$AD$49,1,FALSE)),0,1)</f>
        <v>0</v>
      </c>
      <c r="F43">
        <f>IF(ISNA(VLOOKUP($A43,List2!$AE$4:$AE$49,1,FALSE)),0,1)</f>
        <v>0</v>
      </c>
      <c r="G43">
        <f>IF(ISNA(VLOOKUP($A43,List2!$AF$4:$AF$49,1,FALSE)),0,1)</f>
        <v>0</v>
      </c>
      <c r="H43">
        <f>IF(ISNA(VLOOKUP($A43,List2!$AG$4:$AG$49,1,FALSE)),0,1)</f>
        <v>0</v>
      </c>
      <c r="I43" s="2">
        <f t="shared" si="0"/>
        <v>0</v>
      </c>
      <c r="J43" t="str">
        <f t="shared" si="2"/>
        <v/>
      </c>
      <c r="K43" t="str">
        <f t="shared" si="3"/>
        <v/>
      </c>
      <c r="L43" t="str">
        <f t="shared" si="1"/>
        <v/>
      </c>
    </row>
    <row r="44" spans="1:12" x14ac:dyDescent="0.25">
      <c r="A44" t="str">
        <f>List2!A44</f>
        <v>HDPV0122</v>
      </c>
      <c r="B44" t="str">
        <f>List2!B44</f>
        <v>Jessup (moot court) II</v>
      </c>
      <c r="C44">
        <f>IF(ISNA(VLOOKUP($A44,List2!$AB$4:$AB$49,1,FALSE)),0,1)</f>
        <v>0</v>
      </c>
      <c r="D44">
        <f>IF(ISNA(VLOOKUP($A44,List2!$AC$4:$AC$49,1,FALSE)),0,1)</f>
        <v>0</v>
      </c>
      <c r="E44">
        <f>IF(ISNA(VLOOKUP($A44,List2!$AD$4:$AD$49,1,FALSE)),0,1)</f>
        <v>0</v>
      </c>
      <c r="F44">
        <f>IF(ISNA(VLOOKUP($A44,List2!$AE$4:$AE$49,1,FALSE)),0,1)</f>
        <v>0</v>
      </c>
      <c r="G44">
        <f>IF(ISNA(VLOOKUP($A44,List2!$AF$4:$AF$49,1,FALSE)),0,1)</f>
        <v>0</v>
      </c>
      <c r="H44">
        <f>IF(ISNA(VLOOKUP($A44,List2!$AG$4:$AG$49,1,FALSE)),0,1)</f>
        <v>0</v>
      </c>
      <c r="I44" s="2">
        <f t="shared" si="0"/>
        <v>0</v>
      </c>
      <c r="J44" t="str">
        <f t="shared" si="2"/>
        <v/>
      </c>
      <c r="K44" t="str">
        <f t="shared" si="3"/>
        <v/>
      </c>
      <c r="L44" t="str">
        <f t="shared" si="1"/>
        <v/>
      </c>
    </row>
    <row r="45" spans="1:12" x14ac:dyDescent="0.25">
      <c r="A45" t="str">
        <f>List2!A45</f>
        <v>HDPV0123</v>
      </c>
      <c r="B45" t="str">
        <f>List2!B45</f>
        <v>European Law Moot Court Competition</v>
      </c>
      <c r="C45">
        <f>IF(ISNA(VLOOKUP($A45,List2!$AB$4:$AB$49,1,FALSE)),0,1)</f>
        <v>0</v>
      </c>
      <c r="D45">
        <f>IF(ISNA(VLOOKUP($A45,List2!$AC$4:$AC$49,1,FALSE)),0,1)</f>
        <v>0</v>
      </c>
      <c r="E45">
        <f>IF(ISNA(VLOOKUP($A45,List2!$AD$4:$AD$49,1,FALSE)),0,1)</f>
        <v>0</v>
      </c>
      <c r="F45">
        <f>IF(ISNA(VLOOKUP($A45,List2!$AE$4:$AE$49,1,FALSE)),0,1)</f>
        <v>0</v>
      </c>
      <c r="G45">
        <f>IF(ISNA(VLOOKUP($A45,List2!$AF$4:$AF$49,1,FALSE)),0,1)</f>
        <v>0</v>
      </c>
      <c r="H45">
        <f>IF(ISNA(VLOOKUP($A45,List2!$AG$4:$AG$49,1,FALSE)),0,1)</f>
        <v>0</v>
      </c>
      <c r="I45" s="2">
        <f t="shared" si="0"/>
        <v>0</v>
      </c>
      <c r="J45" t="str">
        <f t="shared" si="2"/>
        <v/>
      </c>
      <c r="K45" t="str">
        <f t="shared" si="3"/>
        <v/>
      </c>
      <c r="L45" t="str">
        <f t="shared" si="1"/>
        <v/>
      </c>
    </row>
    <row r="46" spans="1:12" x14ac:dyDescent="0.25">
      <c r="A46" t="str">
        <f>List2!A46</f>
        <v>HDPV0124</v>
      </c>
      <c r="B46" t="str">
        <f>List2!B46</f>
        <v>Central and Eastern European Moot Court Competition</v>
      </c>
      <c r="C46">
        <f>IF(ISNA(VLOOKUP($A46,List2!$AB$4:$AB$49,1,FALSE)),0,1)</f>
        <v>0</v>
      </c>
      <c r="D46">
        <f>IF(ISNA(VLOOKUP($A46,List2!$AC$4:$AC$49,1,FALSE)),0,1)</f>
        <v>0</v>
      </c>
      <c r="E46">
        <f>IF(ISNA(VLOOKUP($A46,List2!$AD$4:$AD$49,1,FALSE)),0,1)</f>
        <v>0</v>
      </c>
      <c r="F46">
        <f>IF(ISNA(VLOOKUP($A46,List2!$AE$4:$AE$49,1,FALSE)),0,1)</f>
        <v>0</v>
      </c>
      <c r="G46">
        <f>IF(ISNA(VLOOKUP($A46,List2!$AF$4:$AF$49,1,FALSE)),0,1)</f>
        <v>0</v>
      </c>
      <c r="H46">
        <f>IF(ISNA(VLOOKUP($A46,List2!$AG$4:$AG$49,1,FALSE)),0,1)</f>
        <v>0</v>
      </c>
      <c r="I46" s="2">
        <f t="shared" si="0"/>
        <v>0</v>
      </c>
      <c r="J46" t="str">
        <f t="shared" si="2"/>
        <v/>
      </c>
      <c r="K46" t="str">
        <f t="shared" si="3"/>
        <v/>
      </c>
      <c r="L46" t="str">
        <f t="shared" si="1"/>
        <v/>
      </c>
    </row>
    <row r="47" spans="1:12" x14ac:dyDescent="0.25">
      <c r="A47" t="str">
        <f>List2!A47</f>
        <v>HDPV0125</v>
      </c>
      <c r="B47" t="str">
        <f>List2!B47</f>
        <v>Lidskoprávní moot court</v>
      </c>
      <c r="C47">
        <f>IF(ISNA(VLOOKUP($A47,List2!$AB$4:$AB$49,1,FALSE)),0,1)</f>
        <v>0</v>
      </c>
      <c r="D47">
        <f>IF(ISNA(VLOOKUP($A47,List2!$AC$4:$AC$49,1,FALSE)),0,1)</f>
        <v>0</v>
      </c>
      <c r="E47">
        <f>IF(ISNA(VLOOKUP($A47,List2!$AD$4:$AD$49,1,FALSE)),0,1)</f>
        <v>0</v>
      </c>
      <c r="F47">
        <f>IF(ISNA(VLOOKUP($A47,List2!$AE$4:$AE$49,1,FALSE)),0,1)</f>
        <v>0</v>
      </c>
      <c r="G47">
        <f>IF(ISNA(VLOOKUP($A47,List2!$AF$4:$AF$49,1,FALSE)),0,1)</f>
        <v>0</v>
      </c>
      <c r="H47">
        <f>IF(ISNA(VLOOKUP($A47,List2!$AG$4:$AG$49,1,FALSE)),0,1)</f>
        <v>0</v>
      </c>
      <c r="I47" s="2">
        <f t="shared" si="0"/>
        <v>0</v>
      </c>
      <c r="J47" t="str">
        <f t="shared" si="2"/>
        <v/>
      </c>
      <c r="K47" t="str">
        <f t="shared" si="3"/>
        <v/>
      </c>
      <c r="L47" t="str">
        <f t="shared" si="1"/>
        <v/>
      </c>
    </row>
    <row r="48" spans="1:12" x14ac:dyDescent="0.25">
      <c r="A48" t="str">
        <f>List2!A48</f>
        <v>HDPV0128</v>
      </c>
      <c r="B48" t="str">
        <f>List2!B48</f>
        <v>Vis Moot: Arbitration in International Sale of Goods I</v>
      </c>
      <c r="C48">
        <f>IF(ISNA(VLOOKUP($A48,List2!$AB$4:$AB$49,1,FALSE)),0,1)</f>
        <v>0</v>
      </c>
      <c r="D48">
        <f>IF(ISNA(VLOOKUP($A48,List2!$AC$4:$AC$49,1,FALSE)),0,1)</f>
        <v>0</v>
      </c>
      <c r="E48">
        <f>IF(ISNA(VLOOKUP($A48,List2!$AD$4:$AD$49,1,FALSE)),0,1)</f>
        <v>0</v>
      </c>
      <c r="F48">
        <f>IF(ISNA(VLOOKUP($A48,List2!$AE$4:$AE$49,1,FALSE)),0,1)</f>
        <v>0</v>
      </c>
      <c r="G48">
        <f>IF(ISNA(VLOOKUP($A48,List2!$AF$4:$AF$49,1,FALSE)),0,1)</f>
        <v>0</v>
      </c>
      <c r="H48">
        <f>IF(ISNA(VLOOKUP($A48,List2!$AG$4:$AG$49,1,FALSE)),0,1)</f>
        <v>0</v>
      </c>
      <c r="I48" s="2">
        <f t="shared" si="0"/>
        <v>0</v>
      </c>
      <c r="J48" t="str">
        <f t="shared" si="2"/>
        <v/>
      </c>
      <c r="K48" t="str">
        <f t="shared" si="3"/>
        <v/>
      </c>
      <c r="L48" t="str">
        <f t="shared" si="1"/>
        <v/>
      </c>
    </row>
    <row r="49" spans="1:12" x14ac:dyDescent="0.25">
      <c r="A49" t="str">
        <f>List2!A49</f>
        <v>HDPV0129</v>
      </c>
      <c r="B49" t="str">
        <f>List2!B49</f>
        <v>Vis Moot: Arbitration in International Sale of Goods II</v>
      </c>
      <c r="C49">
        <f>IF(ISNA(VLOOKUP($A49,List2!$AB$4:$AB$49,1,FALSE)),0,1)</f>
        <v>0</v>
      </c>
      <c r="D49">
        <f>IF(ISNA(VLOOKUP($A49,List2!$AC$4:$AC$49,1,FALSE)),0,1)</f>
        <v>0</v>
      </c>
      <c r="E49">
        <f>IF(ISNA(VLOOKUP($A49,List2!$AD$4:$AD$49,1,FALSE)),0,1)</f>
        <v>0</v>
      </c>
      <c r="F49">
        <f>IF(ISNA(VLOOKUP($A49,List2!$AE$4:$AE$49,1,FALSE)),0,1)</f>
        <v>0</v>
      </c>
      <c r="G49">
        <f>IF(ISNA(VLOOKUP($A49,List2!$AF$4:$AF$49,1,FALSE)),0,1)</f>
        <v>0</v>
      </c>
      <c r="H49">
        <f>IF(ISNA(VLOOKUP($A49,List2!$AG$4:$AG$49,1,FALSE)),0,1)</f>
        <v>0</v>
      </c>
      <c r="I49" s="2">
        <f t="shared" si="0"/>
        <v>0</v>
      </c>
      <c r="J49" t="str">
        <f t="shared" si="2"/>
        <v/>
      </c>
      <c r="K49" t="str">
        <f t="shared" si="3"/>
        <v/>
      </c>
      <c r="L49" t="str">
        <f t="shared" si="1"/>
        <v/>
      </c>
    </row>
    <row r="50" spans="1:12" x14ac:dyDescent="0.25">
      <c r="A50" t="str">
        <f>List2!A50</f>
        <v>HDPV0130</v>
      </c>
      <c r="B50" t="str">
        <f>List2!B50</f>
        <v>Moot court – pracovní právo</v>
      </c>
      <c r="C50">
        <f>IF(ISNA(VLOOKUP($A50,List2!$AB$4:$AB$49,1,FALSE)),0,1)</f>
        <v>0</v>
      </c>
      <c r="D50">
        <f>IF(ISNA(VLOOKUP($A50,List2!$AC$4:$AC$49,1,FALSE)),0,1)</f>
        <v>0</v>
      </c>
      <c r="E50">
        <f>IF(ISNA(VLOOKUP($A50,List2!$AD$4:$AD$49,1,FALSE)),0,1)</f>
        <v>0</v>
      </c>
      <c r="F50">
        <f>IF(ISNA(VLOOKUP($A50,List2!$AE$4:$AE$49,1,FALSE)),0,1)</f>
        <v>0</v>
      </c>
      <c r="G50">
        <f>IF(ISNA(VLOOKUP($A50,List2!$AF$4:$AF$49,1,FALSE)),0,1)</f>
        <v>0</v>
      </c>
      <c r="H50">
        <f>IF(ISNA(VLOOKUP($A50,List2!$AG$4:$AG$49,1,FALSE)),0,1)</f>
        <v>0</v>
      </c>
      <c r="I50" s="2">
        <f t="shared" si="0"/>
        <v>0</v>
      </c>
      <c r="J50" t="str">
        <f t="shared" si="2"/>
        <v/>
      </c>
      <c r="K50" t="str">
        <f t="shared" si="3"/>
        <v/>
      </c>
      <c r="L50" t="str">
        <f t="shared" si="1"/>
        <v/>
      </c>
    </row>
    <row r="51" spans="1:12" x14ac:dyDescent="0.25">
      <c r="A51" t="str">
        <f>List2!A51</f>
        <v>HDPV0131</v>
      </c>
      <c r="B51" t="str">
        <f>List2!B51</f>
        <v>Simulovaná Rada Evropské unie</v>
      </c>
      <c r="C51">
        <f>IF(ISNA(VLOOKUP($A51,List2!$AB$4:$AB$49,1,FALSE)),0,1)</f>
        <v>0</v>
      </c>
      <c r="D51">
        <f>IF(ISNA(VLOOKUP($A51,List2!$AC$4:$AC$49,1,FALSE)),0,1)</f>
        <v>0</v>
      </c>
      <c r="E51">
        <f>IF(ISNA(VLOOKUP($A51,List2!$AD$4:$AD$49,1,FALSE)),0,1)</f>
        <v>0</v>
      </c>
      <c r="F51">
        <f>IF(ISNA(VLOOKUP($A51,List2!$AE$4:$AE$49,1,FALSE)),0,1)</f>
        <v>0</v>
      </c>
      <c r="G51">
        <f>IF(ISNA(VLOOKUP($A51,List2!$AF$4:$AF$49,1,FALSE)),0,1)</f>
        <v>0</v>
      </c>
      <c r="H51">
        <f>IF(ISNA(VLOOKUP($A51,List2!$AG$4:$AG$49,1,FALSE)),0,1)</f>
        <v>0</v>
      </c>
      <c r="I51" s="2">
        <f t="shared" si="0"/>
        <v>0</v>
      </c>
      <c r="J51" t="str">
        <f t="shared" si="2"/>
        <v/>
      </c>
      <c r="K51" t="str">
        <f t="shared" si="3"/>
        <v/>
      </c>
      <c r="L51" t="str">
        <f t="shared" si="1"/>
        <v/>
      </c>
    </row>
    <row r="52" spans="1:12" x14ac:dyDescent="0.25">
      <c r="A52" t="str">
        <f>List2!A52</f>
        <v>HDPV0132</v>
      </c>
      <c r="B52" t="str">
        <f>List2!B52</f>
        <v>Simulovaný soud z mezinárodního azylového práva</v>
      </c>
      <c r="C52">
        <f>IF(ISNA(VLOOKUP($A52,List2!$AB$4:$AB$49,1,FALSE)),0,1)</f>
        <v>0</v>
      </c>
      <c r="D52">
        <f>IF(ISNA(VLOOKUP($A52,List2!$AC$4:$AC$49,1,FALSE)),0,1)</f>
        <v>0</v>
      </c>
      <c r="E52">
        <f>IF(ISNA(VLOOKUP($A52,List2!$AD$4:$AD$49,1,FALSE)),0,1)</f>
        <v>0</v>
      </c>
      <c r="F52">
        <f>IF(ISNA(VLOOKUP($A52,List2!$AE$4:$AE$49,1,FALSE)),0,1)</f>
        <v>0</v>
      </c>
      <c r="G52">
        <f>IF(ISNA(VLOOKUP($A52,List2!$AF$4:$AF$49,1,FALSE)),0,1)</f>
        <v>0</v>
      </c>
      <c r="H52">
        <f>IF(ISNA(VLOOKUP($A52,List2!$AG$4:$AG$49,1,FALSE)),0,1)</f>
        <v>0</v>
      </c>
      <c r="I52" s="2">
        <f t="shared" si="0"/>
        <v>0</v>
      </c>
      <c r="J52" t="str">
        <f t="shared" ref="J52:J54" si="4">IF(I52=0,"",A52)</f>
        <v/>
      </c>
      <c r="K52" t="str">
        <f t="shared" ref="K52:K54" si="5">IF(I52=0,"",B52)</f>
        <v/>
      </c>
      <c r="L52" t="str">
        <f t="shared" si="1"/>
        <v/>
      </c>
    </row>
    <row r="53" spans="1:12" x14ac:dyDescent="0.25">
      <c r="A53" t="str">
        <f>List2!A53</f>
        <v>HDPV0133</v>
      </c>
      <c r="B53" t="str">
        <f>List2!B53</f>
        <v>Mediace I</v>
      </c>
      <c r="C53">
        <f>IF(ISNA(VLOOKUP($A53,List2!$AB$4:$AB$49,1,FALSE)),0,1)</f>
        <v>0</v>
      </c>
      <c r="D53">
        <f>IF(ISNA(VLOOKUP($A53,List2!$AC$4:$AC$49,1,FALSE)),0,1)</f>
        <v>0</v>
      </c>
      <c r="E53">
        <f>IF(ISNA(VLOOKUP($A53,List2!$AD$4:$AD$49,1,FALSE)),0,1)</f>
        <v>0</v>
      </c>
      <c r="F53">
        <f>IF(ISNA(VLOOKUP($A53,List2!$AE$4:$AE$49,1,FALSE)),0,1)</f>
        <v>0</v>
      </c>
      <c r="G53">
        <f>IF(ISNA(VLOOKUP($A53,List2!$AF$4:$AF$49,1,FALSE)),0,1)</f>
        <v>0</v>
      </c>
      <c r="H53">
        <f>IF(ISNA(VLOOKUP($A53,List2!$AG$4:$AG$49,1,FALSE)),0,1)</f>
        <v>0</v>
      </c>
      <c r="I53" s="2">
        <f t="shared" si="0"/>
        <v>0</v>
      </c>
      <c r="J53" t="str">
        <f t="shared" si="4"/>
        <v/>
      </c>
      <c r="K53" t="str">
        <f t="shared" si="5"/>
        <v/>
      </c>
      <c r="L53" t="str">
        <f t="shared" si="1"/>
        <v/>
      </c>
    </row>
    <row r="54" spans="1:12" x14ac:dyDescent="0.25">
      <c r="A54" t="str">
        <f>List2!A54</f>
        <v>HDPV0134</v>
      </c>
      <c r="B54" t="str">
        <f>List2!B54</f>
        <v>Mediation as Disputes Resolution</v>
      </c>
      <c r="C54">
        <f>IF(ISNA(VLOOKUP($A54,List2!$AB$4:$AB$49,1,FALSE)),0,1)</f>
        <v>0</v>
      </c>
      <c r="D54">
        <f>IF(ISNA(VLOOKUP($A54,List2!$AC$4:$AC$49,1,FALSE)),0,1)</f>
        <v>0</v>
      </c>
      <c r="E54">
        <f>IF(ISNA(VLOOKUP($A54,List2!$AD$4:$AD$49,1,FALSE)),0,1)</f>
        <v>0</v>
      </c>
      <c r="F54">
        <f>IF(ISNA(VLOOKUP($A54,List2!$AE$4:$AE$49,1,FALSE)),0,1)</f>
        <v>0</v>
      </c>
      <c r="G54">
        <f>IF(ISNA(VLOOKUP($A54,List2!$AF$4:$AF$49,1,FALSE)),0,1)</f>
        <v>0</v>
      </c>
      <c r="H54">
        <f>IF(ISNA(VLOOKUP($A54,List2!$AG$4:$AG$49,1,FALSE)),0,1)</f>
        <v>0</v>
      </c>
      <c r="I54" s="2">
        <f t="shared" si="0"/>
        <v>0</v>
      </c>
      <c r="J54" t="str">
        <f t="shared" si="4"/>
        <v/>
      </c>
      <c r="K54" t="str">
        <f t="shared" si="5"/>
        <v/>
      </c>
      <c r="L54" t="str">
        <f t="shared" si="1"/>
        <v/>
      </c>
    </row>
    <row r="55" spans="1:12" x14ac:dyDescent="0.25">
      <c r="A55" t="str">
        <f>List2!A55</f>
        <v>HDPV0135</v>
      </c>
      <c r="B55" t="str">
        <f>List2!B55</f>
        <v>Právo informačních a komunikačních technologií – soukromoprávní</v>
      </c>
      <c r="C55">
        <f>IF(ISNA(VLOOKUP($A55,List2!$AB$4:$AB$49,1,FALSE)),0,1)</f>
        <v>0</v>
      </c>
      <c r="D55">
        <f>IF(ISNA(VLOOKUP($A55,List2!$AC$4:$AC$49,1,FALSE)),0,1)</f>
        <v>0</v>
      </c>
      <c r="E55">
        <f>IF(ISNA(VLOOKUP($A55,List2!$AD$4:$AD$49,1,FALSE)),0,1)</f>
        <v>0</v>
      </c>
      <c r="F55">
        <f>IF(ISNA(VLOOKUP($A55,List2!$AE$4:$AE$49,1,FALSE)),0,1)</f>
        <v>0</v>
      </c>
      <c r="G55">
        <f>IF(ISNA(VLOOKUP($A55,List2!$AF$4:$AF$49,1,FALSE)),0,1)</f>
        <v>0</v>
      </c>
      <c r="H55">
        <f>IF(ISNA(VLOOKUP($A55,List2!$AG$4:$AG$49,1,FALSE)),0,1)</f>
        <v>0</v>
      </c>
      <c r="I55" s="2">
        <f t="shared" si="0"/>
        <v>0</v>
      </c>
      <c r="L55" t="str">
        <f t="shared" si="1"/>
        <v/>
      </c>
    </row>
    <row r="56" spans="1:12" x14ac:dyDescent="0.25">
      <c r="A56" t="str">
        <f>List2!A56</f>
        <v>HDPV0136</v>
      </c>
      <c r="B56" t="str">
        <f>List2!B56</f>
        <v>Právo informačních a komunikačních technologií – veřejnoprávní</v>
      </c>
      <c r="C56">
        <f>IF(ISNA(VLOOKUP($A56,List2!$AB$4:$AB$49,1,FALSE)),0,1)</f>
        <v>0</v>
      </c>
      <c r="D56">
        <f>IF(ISNA(VLOOKUP($A56,List2!$AC$4:$AC$49,1,FALSE)),0,1)</f>
        <v>0</v>
      </c>
      <c r="E56">
        <f>IF(ISNA(VLOOKUP($A56,List2!$AD$4:$AD$49,1,FALSE)),0,1)</f>
        <v>0</v>
      </c>
      <c r="F56">
        <f>IF(ISNA(VLOOKUP($A56,List2!$AE$4:$AE$49,1,FALSE)),0,1)</f>
        <v>0</v>
      </c>
      <c r="G56">
        <f>IF(ISNA(VLOOKUP($A56,List2!$AF$4:$AF$49,1,FALSE)),0,1)</f>
        <v>0</v>
      </c>
      <c r="H56">
        <f>IF(ISNA(VLOOKUP($A56,List2!$AG$4:$AG$49,1,FALSE)),0,1)</f>
        <v>0</v>
      </c>
      <c r="I56" s="2">
        <f t="shared" si="0"/>
        <v>0</v>
      </c>
      <c r="L56" t="str">
        <f t="shared" si="1"/>
        <v/>
      </c>
    </row>
    <row r="57" spans="1:12" x14ac:dyDescent="0.25">
      <c r="A57" t="str">
        <f>List2!A57</f>
        <v>HDPV0137</v>
      </c>
      <c r="B57" t="str">
        <f>List2!B57</f>
        <v>Právo nových technologií</v>
      </c>
      <c r="C57">
        <f>IF(ISNA(VLOOKUP($A57,List2!$AB$4:$AB$49,1,FALSE)),0,1)</f>
        <v>0</v>
      </c>
      <c r="D57">
        <f>IF(ISNA(VLOOKUP($A57,List2!$AC$4:$AC$49,1,FALSE)),0,1)</f>
        <v>0</v>
      </c>
      <c r="E57">
        <f>IF(ISNA(VLOOKUP($A57,List2!$AD$4:$AD$49,1,FALSE)),0,1)</f>
        <v>0</v>
      </c>
      <c r="F57">
        <f>IF(ISNA(VLOOKUP($A57,List2!$AE$4:$AE$49,1,FALSE)),0,1)</f>
        <v>0</v>
      </c>
      <c r="G57">
        <f>IF(ISNA(VLOOKUP($A57,List2!$AF$4:$AF$49,1,FALSE)),0,1)</f>
        <v>0</v>
      </c>
      <c r="H57">
        <f>IF(ISNA(VLOOKUP($A57,List2!$AG$4:$AG$49,1,FALSE)),0,1)</f>
        <v>0</v>
      </c>
      <c r="I57" s="2">
        <f t="shared" si="0"/>
        <v>0</v>
      </c>
      <c r="L57" t="str">
        <f t="shared" si="1"/>
        <v/>
      </c>
    </row>
    <row r="58" spans="1:12" x14ac:dyDescent="0.25">
      <c r="A58" t="str">
        <f>List2!A58</f>
        <v>HDPV0138</v>
      </c>
      <c r="B58" t="str">
        <f>List2!B58</f>
        <v>Právo na informace</v>
      </c>
      <c r="C58">
        <f>IF(ISNA(VLOOKUP($A58,List2!$AB$4:$AB$49,1,FALSE)),0,1)</f>
        <v>0</v>
      </c>
      <c r="D58">
        <f>IF(ISNA(VLOOKUP($A58,List2!$AC$4:$AC$49,1,FALSE)),0,1)</f>
        <v>0</v>
      </c>
      <c r="E58">
        <f>IF(ISNA(VLOOKUP($A58,List2!$AD$4:$AD$49,1,FALSE)),0,1)</f>
        <v>0</v>
      </c>
      <c r="F58">
        <f>IF(ISNA(VLOOKUP($A58,List2!$AE$4:$AE$49,1,FALSE)),0,1)</f>
        <v>0</v>
      </c>
      <c r="G58">
        <f>IF(ISNA(VLOOKUP($A58,List2!$AF$4:$AF$49,1,FALSE)),0,1)</f>
        <v>0</v>
      </c>
      <c r="H58">
        <f>IF(ISNA(VLOOKUP($A58,List2!$AG$4:$AG$49,1,FALSE)),0,1)</f>
        <v>0</v>
      </c>
      <c r="I58" s="2">
        <f t="shared" si="0"/>
        <v>0</v>
      </c>
      <c r="L58" t="str">
        <f t="shared" si="1"/>
        <v/>
      </c>
    </row>
    <row r="59" spans="1:12" x14ac:dyDescent="0.25">
      <c r="A59" t="str">
        <f>List2!A59</f>
        <v>HDPV0139</v>
      </c>
      <c r="B59" t="str">
        <f>List2!B59</f>
        <v>Působení základních práv a svobod v právním řádu</v>
      </c>
      <c r="C59">
        <f>IF(ISNA(VLOOKUP($A59,List2!$AB$4:$AB$49,1,FALSE)),0,1)</f>
        <v>0</v>
      </c>
      <c r="D59">
        <f>IF(ISNA(VLOOKUP($A59,List2!$AC$4:$AC$49,1,FALSE)),0,1)</f>
        <v>0</v>
      </c>
      <c r="E59">
        <f>IF(ISNA(VLOOKUP($A59,List2!$AD$4:$AD$49,1,FALSE)),0,1)</f>
        <v>0</v>
      </c>
      <c r="F59">
        <f>IF(ISNA(VLOOKUP($A59,List2!$AE$4:$AE$49,1,FALSE)),0,1)</f>
        <v>0</v>
      </c>
      <c r="G59">
        <f>IF(ISNA(VLOOKUP($A59,List2!$AF$4:$AF$49,1,FALSE)),0,1)</f>
        <v>0</v>
      </c>
      <c r="H59">
        <f>IF(ISNA(VLOOKUP($A59,List2!$AG$4:$AG$49,1,FALSE)),0,1)</f>
        <v>0</v>
      </c>
      <c r="I59" s="2">
        <f t="shared" si="0"/>
        <v>0</v>
      </c>
      <c r="L59" t="str">
        <f t="shared" si="1"/>
        <v/>
      </c>
    </row>
    <row r="60" spans="1:12" x14ac:dyDescent="0.25">
      <c r="A60" t="str">
        <f>List2!A60</f>
        <v>HDPV0140</v>
      </c>
      <c r="B60" t="str">
        <f>List2!B60</f>
        <v>Ústavněprávní kauzy</v>
      </c>
      <c r="C60">
        <f>IF(ISNA(VLOOKUP($A60,List2!$AB$4:$AB$49,1,FALSE)),0,1)</f>
        <v>0</v>
      </c>
      <c r="D60">
        <f>IF(ISNA(VLOOKUP($A60,List2!$AC$4:$AC$49,1,FALSE)),0,1)</f>
        <v>0</v>
      </c>
      <c r="E60">
        <f>IF(ISNA(VLOOKUP($A60,List2!$AD$4:$AD$49,1,FALSE)),0,1)</f>
        <v>0</v>
      </c>
      <c r="F60">
        <f>IF(ISNA(VLOOKUP($A60,List2!$AE$4:$AE$49,1,FALSE)),0,1)</f>
        <v>0</v>
      </c>
      <c r="G60">
        <f>IF(ISNA(VLOOKUP($A60,List2!$AF$4:$AF$49,1,FALSE)),0,1)</f>
        <v>0</v>
      </c>
      <c r="H60">
        <f>IF(ISNA(VLOOKUP($A60,List2!$AG$4:$AG$49,1,FALSE)),0,1)</f>
        <v>0</v>
      </c>
      <c r="I60" s="2">
        <f t="shared" si="0"/>
        <v>0</v>
      </c>
      <c r="L60" t="str">
        <f t="shared" si="1"/>
        <v/>
      </c>
    </row>
    <row r="61" spans="1:12" x14ac:dyDescent="0.25">
      <c r="A61" t="str">
        <f>List2!A61</f>
        <v>HDPV0142</v>
      </c>
      <c r="B61" t="str">
        <f>List2!B61</f>
        <v>Ochrana lidských práv v teorii i praxi I</v>
      </c>
      <c r="C61">
        <f>IF(ISNA(VLOOKUP($A61,List2!$AB$4:$AB$49,1,FALSE)),0,1)</f>
        <v>0</v>
      </c>
      <c r="D61">
        <f>IF(ISNA(VLOOKUP($A61,List2!$AC$4:$AC$49,1,FALSE)),0,1)</f>
        <v>0</v>
      </c>
      <c r="E61">
        <f>IF(ISNA(VLOOKUP($A61,List2!$AD$4:$AD$49,1,FALSE)),0,1)</f>
        <v>0</v>
      </c>
      <c r="F61">
        <f>IF(ISNA(VLOOKUP($A61,List2!$AE$4:$AE$49,1,FALSE)),0,1)</f>
        <v>0</v>
      </c>
      <c r="G61">
        <f>IF(ISNA(VLOOKUP($A61,List2!$AF$4:$AF$49,1,FALSE)),0,1)</f>
        <v>0</v>
      </c>
      <c r="H61">
        <f>IF(ISNA(VLOOKUP($A61,List2!$AG$4:$AG$49,1,FALSE)),0,1)</f>
        <v>0</v>
      </c>
      <c r="I61" s="2">
        <f t="shared" si="0"/>
        <v>0</v>
      </c>
      <c r="L61" t="str">
        <f t="shared" si="1"/>
        <v/>
      </c>
    </row>
    <row r="62" spans="1:12" x14ac:dyDescent="0.25">
      <c r="A62" t="str">
        <f>List2!A62</f>
        <v>HDPV0144</v>
      </c>
      <c r="B62" t="str">
        <f>List2!B62</f>
        <v>Soft Skills for Lawyers</v>
      </c>
      <c r="C62">
        <f>IF(ISNA(VLOOKUP($A62,List2!$AB$4:$AB$49,1,FALSE)),0,1)</f>
        <v>0</v>
      </c>
      <c r="D62">
        <f>IF(ISNA(VLOOKUP($A62,List2!$AC$4:$AC$49,1,FALSE)),0,1)</f>
        <v>0</v>
      </c>
      <c r="E62">
        <f>IF(ISNA(VLOOKUP($A62,List2!$AD$4:$AD$49,1,FALSE)),0,1)</f>
        <v>0</v>
      </c>
      <c r="F62">
        <f>IF(ISNA(VLOOKUP($A62,List2!$AE$4:$AE$49,1,FALSE)),0,1)</f>
        <v>0</v>
      </c>
      <c r="G62">
        <f>IF(ISNA(VLOOKUP($A62,List2!$AF$4:$AF$49,1,FALSE)),0,1)</f>
        <v>0</v>
      </c>
      <c r="H62">
        <f>IF(ISNA(VLOOKUP($A62,List2!$AG$4:$AG$49,1,FALSE)),0,1)</f>
        <v>0</v>
      </c>
      <c r="I62" s="2">
        <f t="shared" si="0"/>
        <v>0</v>
      </c>
      <c r="L62" t="str">
        <f t="shared" si="1"/>
        <v/>
      </c>
    </row>
    <row r="63" spans="1:12" x14ac:dyDescent="0.25">
      <c r="A63" t="str">
        <f>List2!A63</f>
        <v>HDPV0145</v>
      </c>
      <c r="B63" t="str">
        <f>List2!B63</f>
        <v>Statistika pro právníky</v>
      </c>
      <c r="C63">
        <f>IF(ISNA(VLOOKUP($A63,List2!$AB$4:$AB$49,1,FALSE)),0,1)</f>
        <v>0</v>
      </c>
      <c r="D63">
        <f>IF(ISNA(VLOOKUP($A63,List2!$AC$4:$AC$49,1,FALSE)),0,1)</f>
        <v>0</v>
      </c>
      <c r="E63">
        <f>IF(ISNA(VLOOKUP($A63,List2!$AD$4:$AD$49,1,FALSE)),0,1)</f>
        <v>0</v>
      </c>
      <c r="F63">
        <f>IF(ISNA(VLOOKUP($A63,List2!$AE$4:$AE$49,1,FALSE)),0,1)</f>
        <v>0</v>
      </c>
      <c r="G63">
        <f>IF(ISNA(VLOOKUP($A63,List2!$AF$4:$AF$49,1,FALSE)),0,1)</f>
        <v>0</v>
      </c>
      <c r="H63">
        <f>IF(ISNA(VLOOKUP($A63,List2!$AG$4:$AG$49,1,FALSE)),0,1)</f>
        <v>0</v>
      </c>
      <c r="I63" s="2">
        <f t="shared" si="0"/>
        <v>0</v>
      </c>
      <c r="L63" t="str">
        <f t="shared" si="1"/>
        <v/>
      </c>
    </row>
    <row r="64" spans="1:12" x14ac:dyDescent="0.25">
      <c r="A64" t="str">
        <f>List2!A64</f>
        <v>HDPV0146</v>
      </c>
      <c r="B64" t="str">
        <f>List2!B64</f>
        <v>Daňověprávní praktikum</v>
      </c>
      <c r="C64">
        <f>IF(ISNA(VLOOKUP($A64,List2!$AB$4:$AB$49,1,FALSE)),0,1)</f>
        <v>0</v>
      </c>
      <c r="D64">
        <f>IF(ISNA(VLOOKUP($A64,List2!$AC$4:$AC$49,1,FALSE)),0,1)</f>
        <v>0</v>
      </c>
      <c r="E64">
        <f>IF(ISNA(VLOOKUP($A64,List2!$AD$4:$AD$49,1,FALSE)),0,1)</f>
        <v>0</v>
      </c>
      <c r="F64">
        <f>IF(ISNA(VLOOKUP($A64,List2!$AE$4:$AE$49,1,FALSE)),0,1)</f>
        <v>0</v>
      </c>
      <c r="G64">
        <f>IF(ISNA(VLOOKUP($A64,List2!$AF$4:$AF$49,1,FALSE)),0,1)</f>
        <v>0</v>
      </c>
      <c r="H64">
        <f>IF(ISNA(VLOOKUP($A64,List2!$AG$4:$AG$49,1,FALSE)),0,1)</f>
        <v>0</v>
      </c>
      <c r="I64" s="2">
        <f t="shared" si="0"/>
        <v>0</v>
      </c>
      <c r="L64" t="str">
        <f t="shared" si="1"/>
        <v/>
      </c>
    </row>
    <row r="65" spans="1:12" x14ac:dyDescent="0.25">
      <c r="A65" t="str">
        <f>List2!A65</f>
        <v>HDPV0147</v>
      </c>
      <c r="B65" t="str">
        <f>List2!B65</f>
        <v>Právo a právní praxe</v>
      </c>
      <c r="C65">
        <f>IF(ISNA(VLOOKUP($A65,List2!$AB$4:$AB$49,1,FALSE)),0,1)</f>
        <v>0</v>
      </c>
      <c r="D65">
        <f>IF(ISNA(VLOOKUP($A65,List2!$AC$4:$AC$49,1,FALSE)),0,1)</f>
        <v>0</v>
      </c>
      <c r="E65">
        <f>IF(ISNA(VLOOKUP($A65,List2!$AD$4:$AD$49,1,FALSE)),0,1)</f>
        <v>0</v>
      </c>
      <c r="F65">
        <f>IF(ISNA(VLOOKUP($A65,List2!$AE$4:$AE$49,1,FALSE)),0,1)</f>
        <v>0</v>
      </c>
      <c r="G65">
        <f>IF(ISNA(VLOOKUP($A65,List2!$AF$4:$AF$49,1,FALSE)),0,1)</f>
        <v>0</v>
      </c>
      <c r="H65">
        <f>IF(ISNA(VLOOKUP($A65,List2!$AG$4:$AG$49,1,FALSE)),0,1)</f>
        <v>0</v>
      </c>
      <c r="I65" s="2">
        <f t="shared" si="0"/>
        <v>0</v>
      </c>
      <c r="L65" t="str">
        <f t="shared" si="1"/>
        <v/>
      </c>
    </row>
    <row r="66" spans="1:12" x14ac:dyDescent="0.25">
      <c r="A66" t="str">
        <f>List2!A66</f>
        <v>HDPV0148</v>
      </c>
      <c r="B66" t="str">
        <f>List2!B66</f>
        <v>German-Czech law workshop Berlin-Prague</v>
      </c>
      <c r="C66">
        <f>IF(ISNA(VLOOKUP($A66,List2!$AB$4:$AB$49,1,FALSE)),0,1)</f>
        <v>0</v>
      </c>
      <c r="D66">
        <f>IF(ISNA(VLOOKUP($A66,List2!$AC$4:$AC$49,1,FALSE)),0,1)</f>
        <v>0</v>
      </c>
      <c r="E66">
        <f>IF(ISNA(VLOOKUP($A66,List2!$AD$4:$AD$49,1,FALSE)),0,1)</f>
        <v>0</v>
      </c>
      <c r="F66">
        <f>IF(ISNA(VLOOKUP($A66,List2!$AE$4:$AE$49,1,FALSE)),0,1)</f>
        <v>0</v>
      </c>
      <c r="G66">
        <f>IF(ISNA(VLOOKUP($A66,List2!$AF$4:$AF$49,1,FALSE)),0,1)</f>
        <v>0</v>
      </c>
      <c r="H66">
        <f>IF(ISNA(VLOOKUP($A66,List2!$AG$4:$AG$49,1,FALSE)),0,1)</f>
        <v>0</v>
      </c>
      <c r="I66" s="2">
        <f t="shared" si="0"/>
        <v>0</v>
      </c>
      <c r="L66" t="str">
        <f t="shared" si="1"/>
        <v/>
      </c>
    </row>
    <row r="67" spans="1:12" x14ac:dyDescent="0.25">
      <c r="A67" t="str">
        <f>List2!A67</f>
        <v>HDPV0150</v>
      </c>
      <c r="B67" t="str">
        <f>List2!B67</f>
        <v>Veřejné zakázky</v>
      </c>
      <c r="C67">
        <f>IF(ISNA(VLOOKUP($A67,List2!$AB$4:$AB$49,1,FALSE)),0,1)</f>
        <v>0</v>
      </c>
      <c r="D67">
        <f>IF(ISNA(VLOOKUP($A67,List2!$AC$4:$AC$49,1,FALSE)),0,1)</f>
        <v>0</v>
      </c>
      <c r="E67">
        <f>IF(ISNA(VLOOKUP($A67,List2!$AD$4:$AD$49,1,FALSE)),0,1)</f>
        <v>0</v>
      </c>
      <c r="F67">
        <f>IF(ISNA(VLOOKUP($A67,List2!$AE$4:$AE$49,1,FALSE)),0,1)</f>
        <v>0</v>
      </c>
      <c r="G67">
        <f>IF(ISNA(VLOOKUP($A67,List2!$AF$4:$AF$49,1,FALSE)),0,1)</f>
        <v>0</v>
      </c>
      <c r="H67">
        <f>IF(ISNA(VLOOKUP($A67,List2!$AG$4:$AG$49,1,FALSE)),0,1)</f>
        <v>0</v>
      </c>
      <c r="I67" s="2">
        <f t="shared" si="0"/>
        <v>0</v>
      </c>
      <c r="L67" t="str">
        <f t="shared" si="1"/>
        <v/>
      </c>
    </row>
    <row r="68" spans="1:12" x14ac:dyDescent="0.25">
      <c r="A68" t="str">
        <f>List2!A68</f>
        <v>HDPV0151</v>
      </c>
      <c r="B68" t="str">
        <f>List2!B68</f>
        <v>Účetnictví pro právníky</v>
      </c>
      <c r="C68">
        <f>IF(ISNA(VLOOKUP($A68,List2!$AB$4:$AB$49,1,FALSE)),0,1)</f>
        <v>0</v>
      </c>
      <c r="D68">
        <f>IF(ISNA(VLOOKUP($A68,List2!$AC$4:$AC$49,1,FALSE)),0,1)</f>
        <v>0</v>
      </c>
      <c r="E68">
        <f>IF(ISNA(VLOOKUP($A68,List2!$AD$4:$AD$49,1,FALSE)),0,1)</f>
        <v>0</v>
      </c>
      <c r="F68">
        <f>IF(ISNA(VLOOKUP($A68,List2!$AE$4:$AE$49,1,FALSE)),0,1)</f>
        <v>0</v>
      </c>
      <c r="G68">
        <f>IF(ISNA(VLOOKUP($A68,List2!$AF$4:$AF$49,1,FALSE)),0,1)</f>
        <v>0</v>
      </c>
      <c r="H68">
        <f>IF(ISNA(VLOOKUP($A68,List2!$AG$4:$AG$49,1,FALSE)),0,1)</f>
        <v>0</v>
      </c>
      <c r="I68" s="2">
        <f t="shared" si="0"/>
        <v>0</v>
      </c>
      <c r="L68" t="str">
        <f t="shared" si="1"/>
        <v/>
      </c>
    </row>
    <row r="69" spans="1:12" x14ac:dyDescent="0.25">
      <c r="A69" t="str">
        <f>List2!A69</f>
        <v>HDPV0153</v>
      </c>
      <c r="B69" t="str">
        <f>List2!B69</f>
        <v>Politický kontext soudní moci</v>
      </c>
      <c r="C69">
        <f>IF(ISNA(VLOOKUP($A69,List2!$AB$4:$AB$49,1,FALSE)),0,1)</f>
        <v>0</v>
      </c>
      <c r="D69">
        <f>IF(ISNA(VLOOKUP($A69,List2!$AC$4:$AC$49,1,FALSE)),0,1)</f>
        <v>0</v>
      </c>
      <c r="E69">
        <f>IF(ISNA(VLOOKUP($A69,List2!$AD$4:$AD$49,1,FALSE)),0,1)</f>
        <v>0</v>
      </c>
      <c r="F69">
        <f>IF(ISNA(VLOOKUP($A69,List2!$AE$4:$AE$49,1,FALSE)),0,1)</f>
        <v>0</v>
      </c>
      <c r="G69">
        <f>IF(ISNA(VLOOKUP($A69,List2!$AF$4:$AF$49,1,FALSE)),0,1)</f>
        <v>0</v>
      </c>
      <c r="H69">
        <f>IF(ISNA(VLOOKUP($A69,List2!$AG$4:$AG$49,1,FALSE)),0,1)</f>
        <v>0</v>
      </c>
      <c r="I69" s="2">
        <f t="shared" ref="I69:I132" si="6">SUM(C69:H69)</f>
        <v>0</v>
      </c>
      <c r="L69" t="str">
        <f t="shared" ref="L69:L132" si="7">IF(I69=0,"",J69&amp;" "&amp;K69&amp;", ")</f>
        <v/>
      </c>
    </row>
    <row r="70" spans="1:12" x14ac:dyDescent="0.25">
      <c r="A70" t="str">
        <f>List2!A70</f>
        <v>HDPV0154</v>
      </c>
      <c r="B70" t="str">
        <f>List2!B70</f>
        <v>Čtení sociologických textů</v>
      </c>
      <c r="C70">
        <f>IF(ISNA(VLOOKUP($A70,List2!$AB$4:$AB$49,1,FALSE)),0,1)</f>
        <v>0</v>
      </c>
      <c r="D70">
        <f>IF(ISNA(VLOOKUP($A70,List2!$AC$4:$AC$49,1,FALSE)),0,1)</f>
        <v>0</v>
      </c>
      <c r="E70">
        <f>IF(ISNA(VLOOKUP($A70,List2!$AD$4:$AD$49,1,FALSE)),0,1)</f>
        <v>0</v>
      </c>
      <c r="F70">
        <f>IF(ISNA(VLOOKUP($A70,List2!$AE$4:$AE$49,1,FALSE)),0,1)</f>
        <v>0</v>
      </c>
      <c r="G70">
        <f>IF(ISNA(VLOOKUP($A70,List2!$AF$4:$AF$49,1,FALSE)),0,1)</f>
        <v>0</v>
      </c>
      <c r="H70">
        <f>IF(ISNA(VLOOKUP($A70,List2!$AG$4:$AG$49,1,FALSE)),0,1)</f>
        <v>0</v>
      </c>
      <c r="I70" s="2">
        <f t="shared" si="6"/>
        <v>0</v>
      </c>
      <c r="L70" t="str">
        <f t="shared" si="7"/>
        <v/>
      </c>
    </row>
    <row r="71" spans="1:12" x14ac:dyDescent="0.25">
      <c r="A71" t="str">
        <f>List2!A71</f>
        <v>HDPV0155</v>
      </c>
      <c r="B71" t="str">
        <f>List2!B71</f>
        <v>Právo a film</v>
      </c>
      <c r="C71">
        <f>IF(ISNA(VLOOKUP($A71,List2!$AB$4:$AB$49,1,FALSE)),0,1)</f>
        <v>0</v>
      </c>
      <c r="D71">
        <f>IF(ISNA(VLOOKUP($A71,List2!$AC$4:$AC$49,1,FALSE)),0,1)</f>
        <v>0</v>
      </c>
      <c r="E71">
        <f>IF(ISNA(VLOOKUP($A71,List2!$AD$4:$AD$49,1,FALSE)),0,1)</f>
        <v>0</v>
      </c>
      <c r="F71">
        <f>IF(ISNA(VLOOKUP($A71,List2!$AE$4:$AE$49,1,FALSE)),0,1)</f>
        <v>0</v>
      </c>
      <c r="G71">
        <f>IF(ISNA(VLOOKUP($A71,List2!$AF$4:$AF$49,1,FALSE)),0,1)</f>
        <v>0</v>
      </c>
      <c r="H71">
        <f>IF(ISNA(VLOOKUP($A71,List2!$AG$4:$AG$49,1,FALSE)),0,1)</f>
        <v>0</v>
      </c>
      <c r="I71" s="2">
        <f t="shared" si="6"/>
        <v>0</v>
      </c>
      <c r="L71" t="str">
        <f t="shared" si="7"/>
        <v/>
      </c>
    </row>
    <row r="72" spans="1:12" x14ac:dyDescent="0.25">
      <c r="A72" t="str">
        <f>List2!A72</f>
        <v>HDPV0156</v>
      </c>
      <c r="B72" t="str">
        <f>List2!B72</f>
        <v>Profesní etika v právní teorii a praxi II</v>
      </c>
      <c r="C72">
        <f>IF(ISNA(VLOOKUP($A72,List2!$AB$4:$AB$49,1,FALSE)),0,1)</f>
        <v>0</v>
      </c>
      <c r="D72">
        <f>IF(ISNA(VLOOKUP($A72,List2!$AC$4:$AC$49,1,FALSE)),0,1)</f>
        <v>0</v>
      </c>
      <c r="E72">
        <f>IF(ISNA(VLOOKUP($A72,List2!$AD$4:$AD$49,1,FALSE)),0,1)</f>
        <v>0</v>
      </c>
      <c r="F72">
        <f>IF(ISNA(VLOOKUP($A72,List2!$AE$4:$AE$49,1,FALSE)),0,1)</f>
        <v>0</v>
      </c>
      <c r="G72">
        <f>IF(ISNA(VLOOKUP($A72,List2!$AF$4:$AF$49,1,FALSE)),0,1)</f>
        <v>0</v>
      </c>
      <c r="H72">
        <f>IF(ISNA(VLOOKUP($A72,List2!$AG$4:$AG$49,1,FALSE)),0,1)</f>
        <v>0</v>
      </c>
      <c r="I72" s="2">
        <f t="shared" si="6"/>
        <v>0</v>
      </c>
      <c r="L72" t="str">
        <f t="shared" si="7"/>
        <v/>
      </c>
    </row>
    <row r="73" spans="1:12" x14ac:dyDescent="0.25">
      <c r="A73" t="str">
        <f>List2!A73</f>
        <v>HDPV0157</v>
      </c>
      <c r="B73" t="str">
        <f>List2!B73</f>
        <v>Case-Law of the European Court of Human Rights</v>
      </c>
      <c r="C73">
        <f>IF(ISNA(VLOOKUP($A73,List2!$AB$4:$AB$49,1,FALSE)),0,1)</f>
        <v>0</v>
      </c>
      <c r="D73">
        <f>IF(ISNA(VLOOKUP($A73,List2!$AC$4:$AC$49,1,FALSE)),0,1)</f>
        <v>0</v>
      </c>
      <c r="E73">
        <f>IF(ISNA(VLOOKUP($A73,List2!$AD$4:$AD$49,1,FALSE)),0,1)</f>
        <v>0</v>
      </c>
      <c r="F73">
        <f>IF(ISNA(VLOOKUP($A73,List2!$AE$4:$AE$49,1,FALSE)),0,1)</f>
        <v>0</v>
      </c>
      <c r="G73">
        <f>IF(ISNA(VLOOKUP($A73,List2!$AF$4:$AF$49,1,FALSE)),0,1)</f>
        <v>0</v>
      </c>
      <c r="H73">
        <f>IF(ISNA(VLOOKUP($A73,List2!$AG$4:$AG$49,1,FALSE)),0,1)</f>
        <v>0</v>
      </c>
      <c r="I73" s="2">
        <f t="shared" si="6"/>
        <v>0</v>
      </c>
      <c r="L73" t="str">
        <f t="shared" si="7"/>
        <v/>
      </c>
    </row>
    <row r="74" spans="1:12" x14ac:dyDescent="0.25">
      <c r="A74" t="str">
        <f>List2!A74</f>
        <v>HDPV0158</v>
      </c>
      <c r="B74" t="str">
        <f>List2!B74</f>
        <v>Pracovněprávní spory – případové studie</v>
      </c>
      <c r="C74">
        <f>IF(ISNA(VLOOKUP($A74,List2!$AB$4:$AB$49,1,FALSE)),0,1)</f>
        <v>0</v>
      </c>
      <c r="D74">
        <f>IF(ISNA(VLOOKUP($A74,List2!$AC$4:$AC$49,1,FALSE)),0,1)</f>
        <v>0</v>
      </c>
      <c r="E74">
        <f>IF(ISNA(VLOOKUP($A74,List2!$AD$4:$AD$49,1,FALSE)),0,1)</f>
        <v>0</v>
      </c>
      <c r="F74">
        <f>IF(ISNA(VLOOKUP($A74,List2!$AE$4:$AE$49,1,FALSE)),0,1)</f>
        <v>0</v>
      </c>
      <c r="G74">
        <f>IF(ISNA(VLOOKUP($A74,List2!$AF$4:$AF$49,1,FALSE)),0,1)</f>
        <v>0</v>
      </c>
      <c r="H74">
        <f>IF(ISNA(VLOOKUP($A74,List2!$AG$4:$AG$49,1,FALSE)),0,1)</f>
        <v>0</v>
      </c>
      <c r="I74" s="2">
        <f t="shared" si="6"/>
        <v>0</v>
      </c>
      <c r="L74" t="str">
        <f t="shared" si="7"/>
        <v/>
      </c>
    </row>
    <row r="75" spans="1:12" x14ac:dyDescent="0.25">
      <c r="A75" t="str">
        <f>List2!A75</f>
        <v>HDPV0159</v>
      </c>
      <c r="B75" t="str">
        <f>List2!B75</f>
        <v>Praktikum z pozemkového práva</v>
      </c>
      <c r="C75">
        <f>IF(ISNA(VLOOKUP($A75,List2!$AB$4:$AB$49,1,FALSE)),0,1)</f>
        <v>0</v>
      </c>
      <c r="D75">
        <f>IF(ISNA(VLOOKUP($A75,List2!$AC$4:$AC$49,1,FALSE)),0,1)</f>
        <v>0</v>
      </c>
      <c r="E75">
        <f>IF(ISNA(VLOOKUP($A75,List2!$AD$4:$AD$49,1,FALSE)),0,1)</f>
        <v>0</v>
      </c>
      <c r="F75">
        <f>IF(ISNA(VLOOKUP($A75,List2!$AE$4:$AE$49,1,FALSE)),0,1)</f>
        <v>0</v>
      </c>
      <c r="G75">
        <f>IF(ISNA(VLOOKUP($A75,List2!$AF$4:$AF$49,1,FALSE)),0,1)</f>
        <v>0</v>
      </c>
      <c r="H75">
        <f>IF(ISNA(VLOOKUP($A75,List2!$AG$4:$AG$49,1,FALSE)),0,1)</f>
        <v>0</v>
      </c>
      <c r="I75" s="2">
        <f t="shared" si="6"/>
        <v>0</v>
      </c>
      <c r="L75" t="str">
        <f t="shared" si="7"/>
        <v/>
      </c>
    </row>
    <row r="76" spans="1:12" x14ac:dyDescent="0.25">
      <c r="A76" t="str">
        <f>List2!A76</f>
        <v>HDPV0160</v>
      </c>
      <c r="B76" t="str">
        <f>List2!B76</f>
        <v>Teorie právnických osob</v>
      </c>
      <c r="C76">
        <f>IF(ISNA(VLOOKUP($A76,List2!$AB$4:$AB$49,1,FALSE)),0,1)</f>
        <v>0</v>
      </c>
      <c r="D76">
        <f>IF(ISNA(VLOOKUP($A76,List2!$AC$4:$AC$49,1,FALSE)),0,1)</f>
        <v>0</v>
      </c>
      <c r="E76">
        <f>IF(ISNA(VLOOKUP($A76,List2!$AD$4:$AD$49,1,FALSE)),0,1)</f>
        <v>0</v>
      </c>
      <c r="F76">
        <f>IF(ISNA(VLOOKUP($A76,List2!$AE$4:$AE$49,1,FALSE)),0,1)</f>
        <v>0</v>
      </c>
      <c r="G76">
        <f>IF(ISNA(VLOOKUP($A76,List2!$AF$4:$AF$49,1,FALSE)),0,1)</f>
        <v>0</v>
      </c>
      <c r="H76">
        <f>IF(ISNA(VLOOKUP($A76,List2!$AG$4:$AG$49,1,FALSE)),0,1)</f>
        <v>0</v>
      </c>
      <c r="I76" s="2">
        <f t="shared" si="6"/>
        <v>0</v>
      </c>
      <c r="L76" t="str">
        <f t="shared" si="7"/>
        <v/>
      </c>
    </row>
    <row r="77" spans="1:12" x14ac:dyDescent="0.25">
      <c r="A77" t="str">
        <f>List2!A77</f>
        <v>HDPV0161</v>
      </c>
      <c r="B77" t="str">
        <f>List2!B77</f>
        <v>Vědecký seminář z práva, ekonomie a empirie</v>
      </c>
      <c r="C77">
        <f>IF(ISNA(VLOOKUP($A77,List2!$AB$4:$AB$49,1,FALSE)),0,1)</f>
        <v>0</v>
      </c>
      <c r="D77">
        <f>IF(ISNA(VLOOKUP($A77,List2!$AC$4:$AC$49,1,FALSE)),0,1)</f>
        <v>0</v>
      </c>
      <c r="E77">
        <f>IF(ISNA(VLOOKUP($A77,List2!$AD$4:$AD$49,1,FALSE)),0,1)</f>
        <v>0</v>
      </c>
      <c r="F77">
        <f>IF(ISNA(VLOOKUP($A77,List2!$AE$4:$AE$49,1,FALSE)),0,1)</f>
        <v>0</v>
      </c>
      <c r="G77">
        <f>IF(ISNA(VLOOKUP($A77,List2!$AF$4:$AF$49,1,FALSE)),0,1)</f>
        <v>0</v>
      </c>
      <c r="H77">
        <f>IF(ISNA(VLOOKUP($A77,List2!$AG$4:$AG$49,1,FALSE)),0,1)</f>
        <v>0</v>
      </c>
      <c r="I77" s="2">
        <f t="shared" si="6"/>
        <v>0</v>
      </c>
      <c r="L77" t="str">
        <f t="shared" si="7"/>
        <v/>
      </c>
    </row>
    <row r="78" spans="1:12" x14ac:dyDescent="0.25">
      <c r="A78" t="str">
        <f>List2!A78</f>
        <v>HDPV0162</v>
      </c>
      <c r="B78" t="str">
        <f>List2!B78</f>
        <v>Zdanění příjmů</v>
      </c>
      <c r="C78">
        <f>IF(ISNA(VLOOKUP($A78,List2!$AB$4:$AB$49,1,FALSE)),0,1)</f>
        <v>0</v>
      </c>
      <c r="D78">
        <f>IF(ISNA(VLOOKUP($A78,List2!$AC$4:$AC$49,1,FALSE)),0,1)</f>
        <v>0</v>
      </c>
      <c r="E78">
        <f>IF(ISNA(VLOOKUP($A78,List2!$AD$4:$AD$49,1,FALSE)),0,1)</f>
        <v>0</v>
      </c>
      <c r="F78">
        <f>IF(ISNA(VLOOKUP($A78,List2!$AE$4:$AE$49,1,FALSE)),0,1)</f>
        <v>0</v>
      </c>
      <c r="G78">
        <f>IF(ISNA(VLOOKUP($A78,List2!$AF$4:$AF$49,1,FALSE)),0,1)</f>
        <v>0</v>
      </c>
      <c r="H78">
        <f>IF(ISNA(VLOOKUP($A78,List2!$AG$4:$AG$49,1,FALSE)),0,1)</f>
        <v>0</v>
      </c>
      <c r="I78" s="2">
        <f t="shared" si="6"/>
        <v>0</v>
      </c>
      <c r="L78" t="str">
        <f t="shared" si="7"/>
        <v/>
      </c>
    </row>
    <row r="79" spans="1:12" x14ac:dyDescent="0.25">
      <c r="A79" t="str">
        <f>List2!A79</f>
        <v>HDPV0163</v>
      </c>
      <c r="B79" t="str">
        <f>List2!B79</f>
        <v>Mediace II</v>
      </c>
      <c r="C79">
        <f>IF(ISNA(VLOOKUP($A79,List2!$AB$4:$AB$49,1,FALSE)),0,1)</f>
        <v>0</v>
      </c>
      <c r="D79">
        <f>IF(ISNA(VLOOKUP($A79,List2!$AC$4:$AC$49,1,FALSE)),0,1)</f>
        <v>0</v>
      </c>
      <c r="E79">
        <f>IF(ISNA(VLOOKUP($A79,List2!$AD$4:$AD$49,1,FALSE)),0,1)</f>
        <v>0</v>
      </c>
      <c r="F79">
        <f>IF(ISNA(VLOOKUP($A79,List2!$AE$4:$AE$49,1,FALSE)),0,1)</f>
        <v>0</v>
      </c>
      <c r="G79">
        <f>IF(ISNA(VLOOKUP($A79,List2!$AF$4:$AF$49,1,FALSE)),0,1)</f>
        <v>0</v>
      </c>
      <c r="H79">
        <f>IF(ISNA(VLOOKUP($A79,List2!$AG$4:$AG$49,1,FALSE)),0,1)</f>
        <v>0</v>
      </c>
      <c r="I79" s="2">
        <f t="shared" si="6"/>
        <v>0</v>
      </c>
      <c r="L79" t="str">
        <f t="shared" si="7"/>
        <v/>
      </c>
    </row>
    <row r="80" spans="1:12" x14ac:dyDescent="0.25">
      <c r="A80" t="str">
        <f>List2!A80</f>
        <v>HDPV0164</v>
      </c>
      <c r="B80" t="str">
        <f>List2!B80</f>
        <v>Negotiation as Dispute Resolution</v>
      </c>
      <c r="C80">
        <f>IF(ISNA(VLOOKUP($A80,List2!$AB$4:$AB$49,1,FALSE)),0,1)</f>
        <v>0</v>
      </c>
      <c r="D80">
        <f>IF(ISNA(VLOOKUP($A80,List2!$AC$4:$AC$49,1,FALSE)),0,1)</f>
        <v>0</v>
      </c>
      <c r="E80">
        <f>IF(ISNA(VLOOKUP($A80,List2!$AD$4:$AD$49,1,FALSE)),0,1)</f>
        <v>0</v>
      </c>
      <c r="F80">
        <f>IF(ISNA(VLOOKUP($A80,List2!$AE$4:$AE$49,1,FALSE)),0,1)</f>
        <v>0</v>
      </c>
      <c r="G80">
        <f>IF(ISNA(VLOOKUP($A80,List2!$AF$4:$AF$49,1,FALSE)),0,1)</f>
        <v>0</v>
      </c>
      <c r="H80">
        <f>IF(ISNA(VLOOKUP($A80,List2!$AG$4:$AG$49,1,FALSE)),0,1)</f>
        <v>0</v>
      </c>
      <c r="I80" s="2">
        <f t="shared" si="6"/>
        <v>0</v>
      </c>
      <c r="L80" t="str">
        <f t="shared" si="7"/>
        <v/>
      </c>
    </row>
    <row r="81" spans="1:12" x14ac:dyDescent="0.25">
      <c r="A81" t="str">
        <f>List2!A81</f>
        <v>HDPV0165</v>
      </c>
      <c r="B81" t="str">
        <f>List2!B81</f>
        <v>Letní škola sportovního práva</v>
      </c>
      <c r="C81">
        <f>IF(ISNA(VLOOKUP($A81,List2!$AB$4:$AB$49,1,FALSE)),0,1)</f>
        <v>0</v>
      </c>
      <c r="D81">
        <f>IF(ISNA(VLOOKUP($A81,List2!$AC$4:$AC$49,1,FALSE)),0,1)</f>
        <v>0</v>
      </c>
      <c r="E81">
        <f>IF(ISNA(VLOOKUP($A81,List2!$AD$4:$AD$49,1,FALSE)),0,1)</f>
        <v>0</v>
      </c>
      <c r="F81">
        <f>IF(ISNA(VLOOKUP($A81,List2!$AE$4:$AE$49,1,FALSE)),0,1)</f>
        <v>0</v>
      </c>
      <c r="G81">
        <f>IF(ISNA(VLOOKUP($A81,List2!$AF$4:$AF$49,1,FALSE)),0,1)</f>
        <v>0</v>
      </c>
      <c r="H81">
        <f>IF(ISNA(VLOOKUP($A81,List2!$AG$4:$AG$49,1,FALSE)),0,1)</f>
        <v>0</v>
      </c>
      <c r="I81" s="2">
        <f t="shared" si="6"/>
        <v>0</v>
      </c>
      <c r="L81" t="str">
        <f t="shared" si="7"/>
        <v/>
      </c>
    </row>
    <row r="82" spans="1:12" x14ac:dyDescent="0.25">
      <c r="A82" t="str">
        <f>List2!A82</f>
        <v>HDPV0166</v>
      </c>
      <c r="B82" t="str">
        <f>List2!B82</f>
        <v>International Commercial Arbitration</v>
      </c>
      <c r="C82">
        <f>IF(ISNA(VLOOKUP($A82,List2!$AB$4:$AB$49,1,FALSE)),0,1)</f>
        <v>0</v>
      </c>
      <c r="D82">
        <f>IF(ISNA(VLOOKUP($A82,List2!$AC$4:$AC$49,1,FALSE)),0,1)</f>
        <v>0</v>
      </c>
      <c r="E82">
        <f>IF(ISNA(VLOOKUP($A82,List2!$AD$4:$AD$49,1,FALSE)),0,1)</f>
        <v>0</v>
      </c>
      <c r="F82">
        <f>IF(ISNA(VLOOKUP($A82,List2!$AE$4:$AE$49,1,FALSE)),0,1)</f>
        <v>0</v>
      </c>
      <c r="G82">
        <f>IF(ISNA(VLOOKUP($A82,List2!$AF$4:$AF$49,1,FALSE)),0,1)</f>
        <v>0</v>
      </c>
      <c r="H82">
        <f>IF(ISNA(VLOOKUP($A82,List2!$AG$4:$AG$49,1,FALSE)),0,1)</f>
        <v>0</v>
      </c>
      <c r="I82" s="2">
        <f t="shared" si="6"/>
        <v>0</v>
      </c>
      <c r="L82" t="str">
        <f t="shared" si="7"/>
        <v/>
      </c>
    </row>
    <row r="83" spans="1:12" x14ac:dyDescent="0.25">
      <c r="A83" t="str">
        <f>List2!A83</f>
        <v>HDPV0167</v>
      </c>
      <c r="B83" t="str">
        <f>List2!B83</f>
        <v>Letní škola mediace</v>
      </c>
      <c r="C83">
        <f>IF(ISNA(VLOOKUP($A83,List2!$AB$4:$AB$49,1,FALSE)),0,1)</f>
        <v>0</v>
      </c>
      <c r="D83">
        <f>IF(ISNA(VLOOKUP($A83,List2!$AC$4:$AC$49,1,FALSE)),0,1)</f>
        <v>0</v>
      </c>
      <c r="E83">
        <f>IF(ISNA(VLOOKUP($A83,List2!$AD$4:$AD$49,1,FALSE)),0,1)</f>
        <v>0</v>
      </c>
      <c r="F83">
        <f>IF(ISNA(VLOOKUP($A83,List2!$AE$4:$AE$49,1,FALSE)),0,1)</f>
        <v>0</v>
      </c>
      <c r="G83">
        <f>IF(ISNA(VLOOKUP($A83,List2!$AF$4:$AF$49,1,FALSE)),0,1)</f>
        <v>0</v>
      </c>
      <c r="H83">
        <f>IF(ISNA(VLOOKUP($A83,List2!$AG$4:$AG$49,1,FALSE)),0,1)</f>
        <v>0</v>
      </c>
      <c r="I83" s="2">
        <f t="shared" si="6"/>
        <v>0</v>
      </c>
      <c r="L83" t="str">
        <f t="shared" si="7"/>
        <v/>
      </c>
    </row>
    <row r="84" spans="1:12" x14ac:dyDescent="0.25">
      <c r="A84" t="str">
        <f>List2!A84</f>
        <v>HDPV0301</v>
      </c>
      <c r="B84" t="str">
        <f>List2!B84</f>
        <v>SVOČ: Autorské právo a práva průmyslová</v>
      </c>
      <c r="C84">
        <f>IF(ISNA(VLOOKUP($A84,List2!$AB$4:$AB$49,1,FALSE)),0,1)</f>
        <v>0</v>
      </c>
      <c r="D84">
        <f>IF(ISNA(VLOOKUP($A84,List2!$AC$4:$AC$49,1,FALSE)),0,1)</f>
        <v>0</v>
      </c>
      <c r="E84">
        <f>IF(ISNA(VLOOKUP($A84,List2!$AD$4:$AD$49,1,FALSE)),0,1)</f>
        <v>0</v>
      </c>
      <c r="F84">
        <f>IF(ISNA(VLOOKUP($A84,List2!$AE$4:$AE$49,1,FALSE)),0,1)</f>
        <v>0</v>
      </c>
      <c r="G84">
        <f>IF(ISNA(VLOOKUP($A84,List2!$AF$4:$AF$49,1,FALSE)),0,1)</f>
        <v>0</v>
      </c>
      <c r="H84">
        <f>IF(ISNA(VLOOKUP($A84,List2!$AG$4:$AG$49,1,FALSE)),0,1)</f>
        <v>0</v>
      </c>
      <c r="I84" s="2">
        <f t="shared" si="6"/>
        <v>0</v>
      </c>
      <c r="L84" t="str">
        <f t="shared" si="7"/>
        <v/>
      </c>
    </row>
    <row r="85" spans="1:12" x14ac:dyDescent="0.25">
      <c r="A85" t="str">
        <f>List2!A85</f>
        <v>HDPV0302</v>
      </c>
      <c r="B85" t="str">
        <f>List2!B85</f>
        <v>SVOČ: Církevní právo</v>
      </c>
      <c r="C85">
        <f>IF(ISNA(VLOOKUP($A85,List2!$AB$4:$AB$49,1,FALSE)),0,1)</f>
        <v>0</v>
      </c>
      <c r="D85">
        <f>IF(ISNA(VLOOKUP($A85,List2!$AC$4:$AC$49,1,FALSE)),0,1)</f>
        <v>0</v>
      </c>
      <c r="E85">
        <f>IF(ISNA(VLOOKUP($A85,List2!$AD$4:$AD$49,1,FALSE)),0,1)</f>
        <v>0</v>
      </c>
      <c r="F85">
        <f>IF(ISNA(VLOOKUP($A85,List2!$AE$4:$AE$49,1,FALSE)),0,1)</f>
        <v>0</v>
      </c>
      <c r="G85">
        <f>IF(ISNA(VLOOKUP($A85,List2!$AF$4:$AF$49,1,FALSE)),0,1)</f>
        <v>0</v>
      </c>
      <c r="H85">
        <f>IF(ISNA(VLOOKUP($A85,List2!$AG$4:$AG$49,1,FALSE)),0,1)</f>
        <v>0</v>
      </c>
      <c r="I85" s="2">
        <f t="shared" si="6"/>
        <v>0</v>
      </c>
      <c r="L85" t="str">
        <f t="shared" si="7"/>
        <v/>
      </c>
    </row>
    <row r="86" spans="1:12" x14ac:dyDescent="0.25">
      <c r="A86" t="str">
        <f>List2!A86</f>
        <v>HDPV0303</v>
      </c>
      <c r="B86" t="str">
        <f>List2!B86</f>
        <v>SVOČ: Evropské právo</v>
      </c>
      <c r="C86">
        <f>IF(ISNA(VLOOKUP($A86,List2!$AB$4:$AB$49,1,FALSE)),0,1)</f>
        <v>0</v>
      </c>
      <c r="D86">
        <f>IF(ISNA(VLOOKUP($A86,List2!$AC$4:$AC$49,1,FALSE)),0,1)</f>
        <v>0</v>
      </c>
      <c r="E86">
        <f>IF(ISNA(VLOOKUP($A86,List2!$AD$4:$AD$49,1,FALSE)),0,1)</f>
        <v>0</v>
      </c>
      <c r="F86">
        <f>IF(ISNA(VLOOKUP($A86,List2!$AE$4:$AE$49,1,FALSE)),0,1)</f>
        <v>0</v>
      </c>
      <c r="G86">
        <f>IF(ISNA(VLOOKUP($A86,List2!$AF$4:$AF$49,1,FALSE)),0,1)</f>
        <v>0</v>
      </c>
      <c r="H86">
        <f>IF(ISNA(VLOOKUP($A86,List2!$AG$4:$AG$49,1,FALSE)),0,1)</f>
        <v>0</v>
      </c>
      <c r="I86" s="2">
        <f t="shared" si="6"/>
        <v>0</v>
      </c>
      <c r="L86" t="str">
        <f t="shared" si="7"/>
        <v/>
      </c>
    </row>
    <row r="87" spans="1:12" x14ac:dyDescent="0.25">
      <c r="A87" t="str">
        <f>List2!A87</f>
        <v>HDPV0304</v>
      </c>
      <c r="B87" t="str">
        <f>List2!B87</f>
        <v>SVOČ: Finanční právo fiskální – rozpočtové právo a daňové právo</v>
      </c>
      <c r="C87">
        <f>IF(ISNA(VLOOKUP($A87,List2!$AB$4:$AB$49,1,FALSE)),0,1)</f>
        <v>0</v>
      </c>
      <c r="D87">
        <f>IF(ISNA(VLOOKUP($A87,List2!$AC$4:$AC$49,1,FALSE)),0,1)</f>
        <v>0</v>
      </c>
      <c r="E87">
        <f>IF(ISNA(VLOOKUP($A87,List2!$AD$4:$AD$49,1,FALSE)),0,1)</f>
        <v>0</v>
      </c>
      <c r="F87">
        <f>IF(ISNA(VLOOKUP($A87,List2!$AE$4:$AE$49,1,FALSE)),0,1)</f>
        <v>0</v>
      </c>
      <c r="G87">
        <f>IF(ISNA(VLOOKUP($A87,List2!$AF$4:$AF$49,1,FALSE)),0,1)</f>
        <v>0</v>
      </c>
      <c r="H87">
        <f>IF(ISNA(VLOOKUP($A87,List2!$AG$4:$AG$49,1,FALSE)),0,1)</f>
        <v>0</v>
      </c>
      <c r="I87" s="2">
        <f t="shared" si="6"/>
        <v>0</v>
      </c>
      <c r="L87" t="str">
        <f t="shared" si="7"/>
        <v/>
      </c>
    </row>
    <row r="88" spans="1:12" x14ac:dyDescent="0.25">
      <c r="A88" t="str">
        <f>List2!A88</f>
        <v>HDPV0305</v>
      </c>
      <c r="B88" t="str">
        <f>List2!B88</f>
        <v>SVOČ: Finanční právo nefiskální – bankovní právo, pojišťovací právo a právo finančního trhu</v>
      </c>
      <c r="C88">
        <f>IF(ISNA(VLOOKUP($A88,List2!$AB$4:$AB$49,1,FALSE)),0,1)</f>
        <v>0</v>
      </c>
      <c r="D88">
        <f>IF(ISNA(VLOOKUP($A88,List2!$AC$4:$AC$49,1,FALSE)),0,1)</f>
        <v>0</v>
      </c>
      <c r="E88">
        <f>IF(ISNA(VLOOKUP($A88,List2!$AD$4:$AD$49,1,FALSE)),0,1)</f>
        <v>0</v>
      </c>
      <c r="F88">
        <f>IF(ISNA(VLOOKUP($A88,List2!$AE$4:$AE$49,1,FALSE)),0,1)</f>
        <v>0</v>
      </c>
      <c r="G88">
        <f>IF(ISNA(VLOOKUP($A88,List2!$AF$4:$AF$49,1,FALSE)),0,1)</f>
        <v>0</v>
      </c>
      <c r="H88">
        <f>IF(ISNA(VLOOKUP($A88,List2!$AG$4:$AG$49,1,FALSE)),0,1)</f>
        <v>0</v>
      </c>
      <c r="I88" s="2">
        <f t="shared" si="6"/>
        <v>0</v>
      </c>
      <c r="L88" t="str">
        <f t="shared" si="7"/>
        <v/>
      </c>
    </row>
    <row r="89" spans="1:12" x14ac:dyDescent="0.25">
      <c r="A89" t="str">
        <f>List2!A89</f>
        <v>HDPV0306</v>
      </c>
      <c r="B89" t="str">
        <f>List2!B89</f>
        <v>SVOČ: Lawyering Skills</v>
      </c>
      <c r="C89">
        <f>IF(ISNA(VLOOKUP($A89,List2!$AB$4:$AB$49,1,FALSE)),0,1)</f>
        <v>0</v>
      </c>
      <c r="D89">
        <f>IF(ISNA(VLOOKUP($A89,List2!$AC$4:$AC$49,1,FALSE)),0,1)</f>
        <v>0</v>
      </c>
      <c r="E89">
        <f>IF(ISNA(VLOOKUP($A89,List2!$AD$4:$AD$49,1,FALSE)),0,1)</f>
        <v>0</v>
      </c>
      <c r="F89">
        <f>IF(ISNA(VLOOKUP($A89,List2!$AE$4:$AE$49,1,FALSE)),0,1)</f>
        <v>0</v>
      </c>
      <c r="G89">
        <f>IF(ISNA(VLOOKUP($A89,List2!$AF$4:$AF$49,1,FALSE)),0,1)</f>
        <v>0</v>
      </c>
      <c r="H89">
        <f>IF(ISNA(VLOOKUP($A89,List2!$AG$4:$AG$49,1,FALSE)),0,1)</f>
        <v>0</v>
      </c>
      <c r="I89" s="2">
        <f t="shared" si="6"/>
        <v>0</v>
      </c>
      <c r="L89" t="str">
        <f t="shared" si="7"/>
        <v/>
      </c>
    </row>
    <row r="90" spans="1:12" x14ac:dyDescent="0.25">
      <c r="A90" t="str">
        <f>List2!A90</f>
        <v>HDPV0307</v>
      </c>
      <c r="B90" t="str">
        <f>List2!B90</f>
        <v>SVOČ: Mezinárodní právo a mezinárodní vztahy</v>
      </c>
      <c r="C90">
        <f>IF(ISNA(VLOOKUP($A90,List2!$AB$4:$AB$49,1,FALSE)),0,1)</f>
        <v>0</v>
      </c>
      <c r="D90">
        <f>IF(ISNA(VLOOKUP($A90,List2!$AC$4:$AC$49,1,FALSE)),0,1)</f>
        <v>0</v>
      </c>
      <c r="E90">
        <f>IF(ISNA(VLOOKUP($A90,List2!$AD$4:$AD$49,1,FALSE)),0,1)</f>
        <v>0</v>
      </c>
      <c r="F90">
        <f>IF(ISNA(VLOOKUP($A90,List2!$AE$4:$AE$49,1,FALSE)),0,1)</f>
        <v>0</v>
      </c>
      <c r="G90">
        <f>IF(ISNA(VLOOKUP($A90,List2!$AF$4:$AF$49,1,FALSE)),0,1)</f>
        <v>0</v>
      </c>
      <c r="H90">
        <f>IF(ISNA(VLOOKUP($A90,List2!$AG$4:$AG$49,1,FALSE)),0,1)</f>
        <v>0</v>
      </c>
      <c r="I90" s="2">
        <f t="shared" si="6"/>
        <v>0</v>
      </c>
      <c r="L90" t="str">
        <f t="shared" si="7"/>
        <v/>
      </c>
    </row>
    <row r="91" spans="1:12" x14ac:dyDescent="0.25">
      <c r="A91" t="str">
        <f>List2!A91</f>
        <v>HDPV0308</v>
      </c>
      <c r="B91" t="str">
        <f>List2!B91</f>
        <v>SVOČ: Mezinárodní právo soukromé</v>
      </c>
      <c r="C91">
        <f>IF(ISNA(VLOOKUP($A91,List2!$AB$4:$AB$49,1,FALSE)),0,1)</f>
        <v>0</v>
      </c>
      <c r="D91">
        <f>IF(ISNA(VLOOKUP($A91,List2!$AC$4:$AC$49,1,FALSE)),0,1)</f>
        <v>0</v>
      </c>
      <c r="E91">
        <f>IF(ISNA(VLOOKUP($A91,List2!$AD$4:$AD$49,1,FALSE)),0,1)</f>
        <v>0</v>
      </c>
      <c r="F91">
        <f>IF(ISNA(VLOOKUP($A91,List2!$AE$4:$AE$49,1,FALSE)),0,1)</f>
        <v>0</v>
      </c>
      <c r="G91">
        <f>IF(ISNA(VLOOKUP($A91,List2!$AF$4:$AF$49,1,FALSE)),0,1)</f>
        <v>0</v>
      </c>
      <c r="H91">
        <f>IF(ISNA(VLOOKUP($A91,List2!$AG$4:$AG$49,1,FALSE)),0,1)</f>
        <v>0</v>
      </c>
      <c r="I91" s="2">
        <f t="shared" si="6"/>
        <v>0</v>
      </c>
      <c r="L91" t="str">
        <f t="shared" si="7"/>
        <v/>
      </c>
    </row>
    <row r="92" spans="1:12" x14ac:dyDescent="0.25">
      <c r="A92" t="str">
        <f>List2!A92</f>
        <v>HDPV0309</v>
      </c>
      <c r="B92" t="str">
        <f>List2!B92</f>
        <v>SVOČ: Migrační právo</v>
      </c>
      <c r="C92">
        <f>IF(ISNA(VLOOKUP($A92,List2!$AB$4:$AB$49,1,FALSE)),0,1)</f>
        <v>0</v>
      </c>
      <c r="D92">
        <f>IF(ISNA(VLOOKUP($A92,List2!$AC$4:$AC$49,1,FALSE)),0,1)</f>
        <v>0</v>
      </c>
      <c r="E92">
        <f>IF(ISNA(VLOOKUP($A92,List2!$AD$4:$AD$49,1,FALSE)),0,1)</f>
        <v>0</v>
      </c>
      <c r="F92">
        <f>IF(ISNA(VLOOKUP($A92,List2!$AE$4:$AE$49,1,FALSE)),0,1)</f>
        <v>0</v>
      </c>
      <c r="G92">
        <f>IF(ISNA(VLOOKUP($A92,List2!$AF$4:$AF$49,1,FALSE)),0,1)</f>
        <v>0</v>
      </c>
      <c r="H92">
        <f>IF(ISNA(VLOOKUP($A92,List2!$AG$4:$AG$49,1,FALSE)),0,1)</f>
        <v>0</v>
      </c>
      <c r="I92" s="2">
        <f t="shared" si="6"/>
        <v>0</v>
      </c>
      <c r="L92" t="str">
        <f t="shared" si="7"/>
        <v/>
      </c>
    </row>
    <row r="93" spans="1:12" x14ac:dyDescent="0.25">
      <c r="A93" t="str">
        <f>List2!A93</f>
        <v>HDPV0310</v>
      </c>
      <c r="B93" t="str">
        <f>List2!B93</f>
        <v>SVOČ: Občanské právo hmotné</v>
      </c>
      <c r="C93">
        <f>IF(ISNA(VLOOKUP($A93,List2!$AB$4:$AB$49,1,FALSE)),0,1)</f>
        <v>0</v>
      </c>
      <c r="D93">
        <f>IF(ISNA(VLOOKUP($A93,List2!$AC$4:$AC$49,1,FALSE)),0,1)</f>
        <v>0</v>
      </c>
      <c r="E93">
        <f>IF(ISNA(VLOOKUP($A93,List2!$AD$4:$AD$49,1,FALSE)),0,1)</f>
        <v>0</v>
      </c>
      <c r="F93">
        <f>IF(ISNA(VLOOKUP($A93,List2!$AE$4:$AE$49,1,FALSE)),0,1)</f>
        <v>0</v>
      </c>
      <c r="G93">
        <f>IF(ISNA(VLOOKUP($A93,List2!$AF$4:$AF$49,1,FALSE)),0,1)</f>
        <v>0</v>
      </c>
      <c r="H93">
        <f>IF(ISNA(VLOOKUP($A93,List2!$AG$4:$AG$49,1,FALSE)),0,1)</f>
        <v>0</v>
      </c>
      <c r="I93" s="2">
        <f t="shared" si="6"/>
        <v>0</v>
      </c>
      <c r="L93" t="str">
        <f t="shared" si="7"/>
        <v/>
      </c>
    </row>
    <row r="94" spans="1:12" x14ac:dyDescent="0.25">
      <c r="A94" t="str">
        <f>List2!A94</f>
        <v>HDPV0311</v>
      </c>
      <c r="B94" t="str">
        <f>List2!B94</f>
        <v>SVOČ: Občanské právo procesní</v>
      </c>
      <c r="C94">
        <f>IF(ISNA(VLOOKUP($A94,List2!$AB$4:$AB$49,1,FALSE)),0,1)</f>
        <v>0</v>
      </c>
      <c r="D94">
        <f>IF(ISNA(VLOOKUP($A94,List2!$AC$4:$AC$49,1,FALSE)),0,1)</f>
        <v>0</v>
      </c>
      <c r="E94">
        <f>IF(ISNA(VLOOKUP($A94,List2!$AD$4:$AD$49,1,FALSE)),0,1)</f>
        <v>0</v>
      </c>
      <c r="F94">
        <f>IF(ISNA(VLOOKUP($A94,List2!$AE$4:$AE$49,1,FALSE)),0,1)</f>
        <v>0</v>
      </c>
      <c r="G94">
        <f>IF(ISNA(VLOOKUP($A94,List2!$AF$4:$AF$49,1,FALSE)),0,1)</f>
        <v>0</v>
      </c>
      <c r="H94">
        <f>IF(ISNA(VLOOKUP($A94,List2!$AG$4:$AG$49,1,FALSE)),0,1)</f>
        <v>0</v>
      </c>
      <c r="I94" s="2">
        <f t="shared" si="6"/>
        <v>0</v>
      </c>
      <c r="L94" t="str">
        <f t="shared" si="7"/>
        <v/>
      </c>
    </row>
    <row r="95" spans="1:12" x14ac:dyDescent="0.25">
      <c r="A95" t="str">
        <f>List2!A95</f>
        <v>HDPV0312</v>
      </c>
      <c r="B95" t="str">
        <f>List2!B95</f>
        <v>SVOČ: Obchodní právo</v>
      </c>
      <c r="C95">
        <f>IF(ISNA(VLOOKUP($A95,List2!$AB$4:$AB$49,1,FALSE)),0,1)</f>
        <v>0</v>
      </c>
      <c r="D95">
        <f>IF(ISNA(VLOOKUP($A95,List2!$AC$4:$AC$49,1,FALSE)),0,1)</f>
        <v>0</v>
      </c>
      <c r="E95">
        <f>IF(ISNA(VLOOKUP($A95,List2!$AD$4:$AD$49,1,FALSE)),0,1)</f>
        <v>0</v>
      </c>
      <c r="F95">
        <f>IF(ISNA(VLOOKUP($A95,List2!$AE$4:$AE$49,1,FALSE)),0,1)</f>
        <v>0</v>
      </c>
      <c r="G95">
        <f>IF(ISNA(VLOOKUP($A95,List2!$AF$4:$AF$49,1,FALSE)),0,1)</f>
        <v>0</v>
      </c>
      <c r="H95">
        <f>IF(ISNA(VLOOKUP($A95,List2!$AG$4:$AG$49,1,FALSE)),0,1)</f>
        <v>0</v>
      </c>
      <c r="I95" s="2">
        <f t="shared" si="6"/>
        <v>0</v>
      </c>
      <c r="L95" t="str">
        <f t="shared" si="7"/>
        <v/>
      </c>
    </row>
    <row r="96" spans="1:12" x14ac:dyDescent="0.25">
      <c r="A96" t="str">
        <f>List2!A96</f>
        <v>HDPV0313</v>
      </c>
      <c r="B96" t="str">
        <f>List2!B96</f>
        <v>SVOČ: Politologie a sociologie</v>
      </c>
      <c r="C96">
        <f>IF(ISNA(VLOOKUP($A96,List2!$AB$4:$AB$49,1,FALSE)),0,1)</f>
        <v>0</v>
      </c>
      <c r="D96">
        <f>IF(ISNA(VLOOKUP($A96,List2!$AC$4:$AC$49,1,FALSE)),0,1)</f>
        <v>0</v>
      </c>
      <c r="E96">
        <f>IF(ISNA(VLOOKUP($A96,List2!$AD$4:$AD$49,1,FALSE)),0,1)</f>
        <v>0</v>
      </c>
      <c r="F96">
        <f>IF(ISNA(VLOOKUP($A96,List2!$AE$4:$AE$49,1,FALSE)),0,1)</f>
        <v>0</v>
      </c>
      <c r="G96">
        <f>IF(ISNA(VLOOKUP($A96,List2!$AF$4:$AF$49,1,FALSE)),0,1)</f>
        <v>0</v>
      </c>
      <c r="H96">
        <f>IF(ISNA(VLOOKUP($A96,List2!$AG$4:$AG$49,1,FALSE)),0,1)</f>
        <v>0</v>
      </c>
      <c r="I96" s="2">
        <f t="shared" si="6"/>
        <v>0</v>
      </c>
      <c r="L96" t="str">
        <f t="shared" si="7"/>
        <v/>
      </c>
    </row>
    <row r="97" spans="1:12" x14ac:dyDescent="0.25">
      <c r="A97" t="str">
        <f>List2!A97</f>
        <v>HDPV0314</v>
      </c>
      <c r="B97" t="str">
        <f>List2!B97</f>
        <v>SVOČ: Pracovní právo</v>
      </c>
      <c r="C97">
        <f>IF(ISNA(VLOOKUP($A97,List2!$AB$4:$AB$49,1,FALSE)),0,1)</f>
        <v>0</v>
      </c>
      <c r="D97">
        <f>IF(ISNA(VLOOKUP($A97,List2!$AC$4:$AC$49,1,FALSE)),0,1)</f>
        <v>0</v>
      </c>
      <c r="E97">
        <f>IF(ISNA(VLOOKUP($A97,List2!$AD$4:$AD$49,1,FALSE)),0,1)</f>
        <v>0</v>
      </c>
      <c r="F97">
        <f>IF(ISNA(VLOOKUP($A97,List2!$AE$4:$AE$49,1,FALSE)),0,1)</f>
        <v>0</v>
      </c>
      <c r="G97">
        <f>IF(ISNA(VLOOKUP($A97,List2!$AF$4:$AF$49,1,FALSE)),0,1)</f>
        <v>0</v>
      </c>
      <c r="H97">
        <f>IF(ISNA(VLOOKUP($A97,List2!$AG$4:$AG$49,1,FALSE)),0,1)</f>
        <v>0</v>
      </c>
      <c r="I97" s="2">
        <f t="shared" si="6"/>
        <v>0</v>
      </c>
      <c r="L97" t="str">
        <f t="shared" si="7"/>
        <v/>
      </c>
    </row>
    <row r="98" spans="1:12" x14ac:dyDescent="0.25">
      <c r="A98" t="str">
        <f>List2!A98</f>
        <v>HDPV0315</v>
      </c>
      <c r="B98" t="str">
        <f>List2!B98</f>
        <v>SVOČ: Právní dovednosti</v>
      </c>
      <c r="C98">
        <f>IF(ISNA(VLOOKUP($A98,List2!$AB$4:$AB$49,1,FALSE)),0,1)</f>
        <v>0</v>
      </c>
      <c r="D98">
        <f>IF(ISNA(VLOOKUP($A98,List2!$AC$4:$AC$49,1,FALSE)),0,1)</f>
        <v>0</v>
      </c>
      <c r="E98">
        <f>IF(ISNA(VLOOKUP($A98,List2!$AD$4:$AD$49,1,FALSE)),0,1)</f>
        <v>0</v>
      </c>
      <c r="F98">
        <f>IF(ISNA(VLOOKUP($A98,List2!$AE$4:$AE$49,1,FALSE)),0,1)</f>
        <v>0</v>
      </c>
      <c r="G98">
        <f>IF(ISNA(VLOOKUP($A98,List2!$AF$4:$AF$49,1,FALSE)),0,1)</f>
        <v>0</v>
      </c>
      <c r="H98">
        <f>IF(ISNA(VLOOKUP($A98,List2!$AG$4:$AG$49,1,FALSE)),0,1)</f>
        <v>0</v>
      </c>
      <c r="I98" s="2">
        <f t="shared" si="6"/>
        <v>0</v>
      </c>
      <c r="L98" t="str">
        <f t="shared" si="7"/>
        <v/>
      </c>
    </row>
    <row r="99" spans="1:12" x14ac:dyDescent="0.25">
      <c r="A99" t="str">
        <f>List2!A99</f>
        <v>HDPV0316</v>
      </c>
      <c r="B99" t="str">
        <f>List2!B99</f>
        <v>SVOČ: Právní historie</v>
      </c>
      <c r="C99">
        <f>IF(ISNA(VLOOKUP($A99,List2!$AB$4:$AB$49,1,FALSE)),0,1)</f>
        <v>0</v>
      </c>
      <c r="D99">
        <f>IF(ISNA(VLOOKUP($A99,List2!$AC$4:$AC$49,1,FALSE)),0,1)</f>
        <v>0</v>
      </c>
      <c r="E99">
        <f>IF(ISNA(VLOOKUP($A99,List2!$AD$4:$AD$49,1,FALSE)),0,1)</f>
        <v>0</v>
      </c>
      <c r="F99">
        <f>IF(ISNA(VLOOKUP($A99,List2!$AE$4:$AE$49,1,FALSE)),0,1)</f>
        <v>0</v>
      </c>
      <c r="G99">
        <f>IF(ISNA(VLOOKUP($A99,List2!$AF$4:$AF$49,1,FALSE)),0,1)</f>
        <v>0</v>
      </c>
      <c r="H99">
        <f>IF(ISNA(VLOOKUP($A99,List2!$AG$4:$AG$49,1,FALSE)),0,1)</f>
        <v>0</v>
      </c>
      <c r="I99" s="2">
        <f t="shared" si="6"/>
        <v>0</v>
      </c>
      <c r="L99" t="str">
        <f t="shared" si="7"/>
        <v/>
      </c>
    </row>
    <row r="100" spans="1:12" x14ac:dyDescent="0.25">
      <c r="A100" t="str">
        <f>List2!A100</f>
        <v>HDPV0317</v>
      </c>
      <c r="B100" t="str">
        <f>List2!B100</f>
        <v>SVOČ: Právní teorie a právní filozofie</v>
      </c>
      <c r="C100">
        <f>IF(ISNA(VLOOKUP($A100,List2!$AB$4:$AB$49,1,FALSE)),0,1)</f>
        <v>0</v>
      </c>
      <c r="D100">
        <f>IF(ISNA(VLOOKUP($A100,List2!$AC$4:$AC$49,1,FALSE)),0,1)</f>
        <v>0</v>
      </c>
      <c r="E100">
        <f>IF(ISNA(VLOOKUP($A100,List2!$AD$4:$AD$49,1,FALSE)),0,1)</f>
        <v>0</v>
      </c>
      <c r="F100">
        <f>IF(ISNA(VLOOKUP($A100,List2!$AE$4:$AE$49,1,FALSE)),0,1)</f>
        <v>0</v>
      </c>
      <c r="G100">
        <f>IF(ISNA(VLOOKUP($A100,List2!$AF$4:$AF$49,1,FALSE)),0,1)</f>
        <v>0</v>
      </c>
      <c r="H100">
        <f>IF(ISNA(VLOOKUP($A100,List2!$AG$4:$AG$49,1,FALSE)),0,1)</f>
        <v>0</v>
      </c>
      <c r="I100" s="2">
        <f t="shared" si="6"/>
        <v>0</v>
      </c>
      <c r="L100" t="str">
        <f t="shared" si="7"/>
        <v/>
      </c>
    </row>
    <row r="101" spans="1:12" x14ac:dyDescent="0.25">
      <c r="A101" t="str">
        <f>List2!A101</f>
        <v>HDPV0318</v>
      </c>
      <c r="B101" t="str">
        <f>List2!B101</f>
        <v>SVOČ: Právo a ekologie</v>
      </c>
      <c r="C101">
        <f>IF(ISNA(VLOOKUP($A101,List2!$AB$4:$AB$49,1,FALSE)),0,1)</f>
        <v>0</v>
      </c>
      <c r="D101">
        <f>IF(ISNA(VLOOKUP($A101,List2!$AC$4:$AC$49,1,FALSE)),0,1)</f>
        <v>0</v>
      </c>
      <c r="E101">
        <f>IF(ISNA(VLOOKUP($A101,List2!$AD$4:$AD$49,1,FALSE)),0,1)</f>
        <v>0</v>
      </c>
      <c r="F101">
        <f>IF(ISNA(VLOOKUP($A101,List2!$AE$4:$AE$49,1,FALSE)),0,1)</f>
        <v>0</v>
      </c>
      <c r="G101">
        <f>IF(ISNA(VLOOKUP($A101,List2!$AF$4:$AF$49,1,FALSE)),0,1)</f>
        <v>0</v>
      </c>
      <c r="H101">
        <f>IF(ISNA(VLOOKUP($A101,List2!$AG$4:$AG$49,1,FALSE)),0,1)</f>
        <v>0</v>
      </c>
      <c r="I101" s="2">
        <f t="shared" si="6"/>
        <v>0</v>
      </c>
      <c r="L101" t="str">
        <f t="shared" si="7"/>
        <v/>
      </c>
    </row>
    <row r="102" spans="1:12" x14ac:dyDescent="0.25">
      <c r="A102" t="str">
        <f>List2!A102</f>
        <v>HDPV0319</v>
      </c>
      <c r="B102" t="str">
        <f>List2!B102</f>
        <v>SVOČ: Právo sociálního zabezpečení</v>
      </c>
      <c r="C102">
        <f>IF(ISNA(VLOOKUP($A102,List2!$AB$4:$AB$49,1,FALSE)),0,1)</f>
        <v>0</v>
      </c>
      <c r="D102">
        <f>IF(ISNA(VLOOKUP($A102,List2!$AC$4:$AC$49,1,FALSE)),0,1)</f>
        <v>0</v>
      </c>
      <c r="E102">
        <f>IF(ISNA(VLOOKUP($A102,List2!$AD$4:$AD$49,1,FALSE)),0,1)</f>
        <v>0</v>
      </c>
      <c r="F102">
        <f>IF(ISNA(VLOOKUP($A102,List2!$AE$4:$AE$49,1,FALSE)),0,1)</f>
        <v>0</v>
      </c>
      <c r="G102">
        <f>IF(ISNA(VLOOKUP($A102,List2!$AF$4:$AF$49,1,FALSE)),0,1)</f>
        <v>0</v>
      </c>
      <c r="H102">
        <f>IF(ISNA(VLOOKUP($A102,List2!$AG$4:$AG$49,1,FALSE)),0,1)</f>
        <v>0</v>
      </c>
      <c r="I102" s="2">
        <f t="shared" si="6"/>
        <v>0</v>
      </c>
      <c r="L102" t="str">
        <f t="shared" si="7"/>
        <v/>
      </c>
    </row>
    <row r="103" spans="1:12" x14ac:dyDescent="0.25">
      <c r="A103" t="str">
        <f>List2!A103</f>
        <v>HDPV0320</v>
      </c>
      <c r="B103" t="str">
        <f>List2!B103</f>
        <v>SVOČ: Právo a ekonomie</v>
      </c>
      <c r="C103">
        <f>IF(ISNA(VLOOKUP($A103,List2!$AB$4:$AB$49,1,FALSE)),0,1)</f>
        <v>0</v>
      </c>
      <c r="D103">
        <f>IF(ISNA(VLOOKUP($A103,List2!$AC$4:$AC$49,1,FALSE)),0,1)</f>
        <v>0</v>
      </c>
      <c r="E103">
        <f>IF(ISNA(VLOOKUP($A103,List2!$AD$4:$AD$49,1,FALSE)),0,1)</f>
        <v>0</v>
      </c>
      <c r="F103">
        <f>IF(ISNA(VLOOKUP($A103,List2!$AE$4:$AE$49,1,FALSE)),0,1)</f>
        <v>0</v>
      </c>
      <c r="G103">
        <f>IF(ISNA(VLOOKUP($A103,List2!$AF$4:$AF$49,1,FALSE)),0,1)</f>
        <v>0</v>
      </c>
      <c r="H103">
        <f>IF(ISNA(VLOOKUP($A103,List2!$AG$4:$AG$49,1,FALSE)),0,1)</f>
        <v>0</v>
      </c>
      <c r="I103" s="2">
        <f t="shared" si="6"/>
        <v>0</v>
      </c>
      <c r="L103" t="str">
        <f t="shared" si="7"/>
        <v/>
      </c>
    </row>
    <row r="104" spans="1:12" x14ac:dyDescent="0.25">
      <c r="A104" t="str">
        <f>List2!A104</f>
        <v>HDPV0321</v>
      </c>
      <c r="B104" t="str">
        <f>List2!B104</f>
        <v>SVOČ: Finance a podnikání</v>
      </c>
      <c r="C104">
        <f>IF(ISNA(VLOOKUP($A104,List2!$AB$4:$AB$49,1,FALSE)),0,1)</f>
        <v>0</v>
      </c>
      <c r="D104">
        <f>IF(ISNA(VLOOKUP($A104,List2!$AC$4:$AC$49,1,FALSE)),0,1)</f>
        <v>0</v>
      </c>
      <c r="E104">
        <f>IF(ISNA(VLOOKUP($A104,List2!$AD$4:$AD$49,1,FALSE)),0,1)</f>
        <v>0</v>
      </c>
      <c r="F104">
        <f>IF(ISNA(VLOOKUP($A104,List2!$AE$4:$AE$49,1,FALSE)),0,1)</f>
        <v>0</v>
      </c>
      <c r="G104">
        <f>IF(ISNA(VLOOKUP($A104,List2!$AF$4:$AF$49,1,FALSE)),0,1)</f>
        <v>0</v>
      </c>
      <c r="H104">
        <f>IF(ISNA(VLOOKUP($A104,List2!$AG$4:$AG$49,1,FALSE)),0,1)</f>
        <v>0</v>
      </c>
      <c r="I104" s="2">
        <f t="shared" si="6"/>
        <v>0</v>
      </c>
      <c r="L104" t="str">
        <f t="shared" si="7"/>
        <v/>
      </c>
    </row>
    <row r="105" spans="1:12" x14ac:dyDescent="0.25">
      <c r="A105" t="str">
        <f>List2!A105</f>
        <v>HDPV0322</v>
      </c>
      <c r="B105" t="str">
        <f>List2!B105</f>
        <v>SVOČ: Římské právo</v>
      </c>
      <c r="C105">
        <f>IF(ISNA(VLOOKUP($A105,List2!$AB$4:$AB$49,1,FALSE)),0,1)</f>
        <v>0</v>
      </c>
      <c r="D105">
        <f>IF(ISNA(VLOOKUP($A105,List2!$AC$4:$AC$49,1,FALSE)),0,1)</f>
        <v>0</v>
      </c>
      <c r="E105">
        <f>IF(ISNA(VLOOKUP($A105,List2!$AD$4:$AD$49,1,FALSE)),0,1)</f>
        <v>0</v>
      </c>
      <c r="F105">
        <f>IF(ISNA(VLOOKUP($A105,List2!$AE$4:$AE$49,1,FALSE)),0,1)</f>
        <v>0</v>
      </c>
      <c r="G105">
        <f>IF(ISNA(VLOOKUP($A105,List2!$AF$4:$AF$49,1,FALSE)),0,1)</f>
        <v>0</v>
      </c>
      <c r="H105">
        <f>IF(ISNA(VLOOKUP($A105,List2!$AG$4:$AG$49,1,FALSE)),0,1)</f>
        <v>0</v>
      </c>
      <c r="I105" s="2">
        <f t="shared" si="6"/>
        <v>0</v>
      </c>
      <c r="L105" t="str">
        <f t="shared" si="7"/>
        <v/>
      </c>
    </row>
    <row r="106" spans="1:12" x14ac:dyDescent="0.25">
      <c r="A106" t="str">
        <f>List2!A106</f>
        <v>HDPV0323</v>
      </c>
      <c r="B106" t="str">
        <f>List2!B106</f>
        <v>SVOČ: Správní právo</v>
      </c>
      <c r="C106">
        <f>IF(ISNA(VLOOKUP($A106,List2!$AB$4:$AB$49,1,FALSE)),0,1)</f>
        <v>0</v>
      </c>
      <c r="D106">
        <f>IF(ISNA(VLOOKUP($A106,List2!$AC$4:$AC$49,1,FALSE)),0,1)</f>
        <v>0</v>
      </c>
      <c r="E106">
        <f>IF(ISNA(VLOOKUP($A106,List2!$AD$4:$AD$49,1,FALSE)),0,1)</f>
        <v>0</v>
      </c>
      <c r="F106">
        <f>IF(ISNA(VLOOKUP($A106,List2!$AE$4:$AE$49,1,FALSE)),0,1)</f>
        <v>0</v>
      </c>
      <c r="G106">
        <f>IF(ISNA(VLOOKUP($A106,List2!$AF$4:$AF$49,1,FALSE)),0,1)</f>
        <v>0</v>
      </c>
      <c r="H106">
        <f>IF(ISNA(VLOOKUP($A106,List2!$AG$4:$AG$49,1,FALSE)),0,1)</f>
        <v>0</v>
      </c>
      <c r="I106" s="2">
        <f t="shared" si="6"/>
        <v>0</v>
      </c>
      <c r="L106" t="str">
        <f t="shared" si="7"/>
        <v/>
      </c>
    </row>
    <row r="107" spans="1:12" x14ac:dyDescent="0.25">
      <c r="A107" t="str">
        <f>List2!A107</f>
        <v>HDPV0324</v>
      </c>
      <c r="B107" t="str">
        <f>List2!B107</f>
        <v>SVOČ: Trestní právo, kriminologie, kriminalistika</v>
      </c>
      <c r="C107">
        <f>IF(ISNA(VLOOKUP($A107,List2!$AB$4:$AB$49,1,FALSE)),0,1)</f>
        <v>0</v>
      </c>
      <c r="D107">
        <f>IF(ISNA(VLOOKUP($A107,List2!$AC$4:$AC$49,1,FALSE)),0,1)</f>
        <v>0</v>
      </c>
      <c r="E107">
        <f>IF(ISNA(VLOOKUP($A107,List2!$AD$4:$AD$49,1,FALSE)),0,1)</f>
        <v>0</v>
      </c>
      <c r="F107">
        <f>IF(ISNA(VLOOKUP($A107,List2!$AE$4:$AE$49,1,FALSE)),0,1)</f>
        <v>0</v>
      </c>
      <c r="G107">
        <f>IF(ISNA(VLOOKUP($A107,List2!$AF$4:$AF$49,1,FALSE)),0,1)</f>
        <v>0</v>
      </c>
      <c r="H107">
        <f>IF(ISNA(VLOOKUP($A107,List2!$AG$4:$AG$49,1,FALSE)),0,1)</f>
        <v>0</v>
      </c>
      <c r="I107" s="2">
        <f t="shared" si="6"/>
        <v>0</v>
      </c>
      <c r="L107" t="str">
        <f t="shared" si="7"/>
        <v/>
      </c>
    </row>
    <row r="108" spans="1:12" x14ac:dyDescent="0.25">
      <c r="A108" t="str">
        <f>List2!A108</f>
        <v>HDPV0325</v>
      </c>
      <c r="B108" t="str">
        <f>List2!B108</f>
        <v>SVOČ: Ústavní právo</v>
      </c>
      <c r="C108">
        <f>IF(ISNA(VLOOKUP($A108,List2!$AB$4:$AB$49,1,FALSE)),0,1)</f>
        <v>0</v>
      </c>
      <c r="D108">
        <f>IF(ISNA(VLOOKUP($A108,List2!$AC$4:$AC$49,1,FALSE)),0,1)</f>
        <v>0</v>
      </c>
      <c r="E108">
        <f>IF(ISNA(VLOOKUP($A108,List2!$AD$4:$AD$49,1,FALSE)),0,1)</f>
        <v>0</v>
      </c>
      <c r="F108">
        <f>IF(ISNA(VLOOKUP($A108,List2!$AE$4:$AE$49,1,FALSE)),0,1)</f>
        <v>0</v>
      </c>
      <c r="G108">
        <f>IF(ISNA(VLOOKUP($A108,List2!$AF$4:$AF$49,1,FALSE)),0,1)</f>
        <v>0</v>
      </c>
      <c r="H108">
        <f>IF(ISNA(VLOOKUP($A108,List2!$AG$4:$AG$49,1,FALSE)),0,1)</f>
        <v>0</v>
      </c>
      <c r="I108" s="2">
        <f t="shared" si="6"/>
        <v>0</v>
      </c>
      <c r="L108" t="str">
        <f t="shared" si="7"/>
        <v/>
      </c>
    </row>
    <row r="109" spans="1:12" x14ac:dyDescent="0.25">
      <c r="A109" t="str">
        <f>List2!A109</f>
        <v>HDPV0326</v>
      </c>
      <c r="B109" t="str">
        <f>List2!B109</f>
        <v>SVOČ: Zdravotnické právo</v>
      </c>
      <c r="C109">
        <f>IF(ISNA(VLOOKUP($A109,List2!$AB$4:$AB$49,1,FALSE)),0,1)</f>
        <v>0</v>
      </c>
      <c r="D109">
        <f>IF(ISNA(VLOOKUP($A109,List2!$AC$4:$AC$49,1,FALSE)),0,1)</f>
        <v>0</v>
      </c>
      <c r="E109">
        <f>IF(ISNA(VLOOKUP($A109,List2!$AD$4:$AD$49,1,FALSE)),0,1)</f>
        <v>0</v>
      </c>
      <c r="F109">
        <f>IF(ISNA(VLOOKUP($A109,List2!$AE$4:$AE$49,1,FALSE)),0,1)</f>
        <v>0</v>
      </c>
      <c r="G109">
        <f>IF(ISNA(VLOOKUP($A109,List2!$AF$4:$AF$49,1,FALSE)),0,1)</f>
        <v>0</v>
      </c>
      <c r="H109">
        <f>IF(ISNA(VLOOKUP($A109,List2!$AG$4:$AG$49,1,FALSE)),0,1)</f>
        <v>0</v>
      </c>
      <c r="I109" s="2">
        <f t="shared" si="6"/>
        <v>0</v>
      </c>
      <c r="L109" t="str">
        <f t="shared" si="7"/>
        <v/>
      </c>
    </row>
    <row r="110" spans="1:12" x14ac:dyDescent="0.25">
      <c r="A110" t="str">
        <f>List2!A110</f>
        <v>HDPV0327</v>
      </c>
      <c r="B110" t="str">
        <f>List2!B110</f>
        <v>SVOČ: Právo ICT</v>
      </c>
      <c r="C110">
        <f>IF(ISNA(VLOOKUP($A110,List2!$AB$4:$AB$49,1,FALSE)),0,1)</f>
        <v>0</v>
      </c>
      <c r="D110">
        <f>IF(ISNA(VLOOKUP($A110,List2!$AC$4:$AC$49,1,FALSE)),0,1)</f>
        <v>0</v>
      </c>
      <c r="E110">
        <f>IF(ISNA(VLOOKUP($A110,List2!$AD$4:$AD$49,1,FALSE)),0,1)</f>
        <v>0</v>
      </c>
      <c r="F110">
        <f>IF(ISNA(VLOOKUP($A110,List2!$AE$4:$AE$49,1,FALSE)),0,1)</f>
        <v>0</v>
      </c>
      <c r="G110">
        <f>IF(ISNA(VLOOKUP($A110,List2!$AF$4:$AF$49,1,FALSE)),0,1)</f>
        <v>0</v>
      </c>
      <c r="H110">
        <f>IF(ISNA(VLOOKUP($A110,List2!$AG$4:$AG$49,1,FALSE)),0,1)</f>
        <v>0</v>
      </c>
      <c r="I110" s="2">
        <f t="shared" si="6"/>
        <v>0</v>
      </c>
      <c r="L110" t="str">
        <f t="shared" si="7"/>
        <v/>
      </c>
    </row>
    <row r="111" spans="1:12" x14ac:dyDescent="0.25">
      <c r="A111" t="str">
        <f>List2!A111</f>
        <v>HJPV0001</v>
      </c>
      <c r="B111" t="str">
        <f>List2!B111</f>
        <v>Právnická angličtina I</v>
      </c>
      <c r="C111">
        <f>IF(ISNA(VLOOKUP($A111,List2!$AB$4:$AB$49,1,FALSE)),0,1)</f>
        <v>0</v>
      </c>
      <c r="D111">
        <f>IF(ISNA(VLOOKUP($A111,List2!$AC$4:$AC$49,1,FALSE)),0,1)</f>
        <v>0</v>
      </c>
      <c r="E111">
        <f>IF(ISNA(VLOOKUP($A111,List2!$AD$4:$AD$49,1,FALSE)),0,1)</f>
        <v>0</v>
      </c>
      <c r="F111">
        <f>IF(ISNA(VLOOKUP($A111,List2!$AE$4:$AE$49,1,FALSE)),0,1)</f>
        <v>0</v>
      </c>
      <c r="G111">
        <f>IF(ISNA(VLOOKUP($A111,List2!$AF$4:$AF$49,1,FALSE)),0,1)</f>
        <v>0</v>
      </c>
      <c r="H111">
        <f>IF(ISNA(VLOOKUP($A111,List2!$AG$4:$AG$49,1,FALSE)),0,1)</f>
        <v>0</v>
      </c>
      <c r="I111" s="2">
        <f t="shared" si="6"/>
        <v>0</v>
      </c>
      <c r="L111" t="str">
        <f t="shared" si="7"/>
        <v/>
      </c>
    </row>
    <row r="112" spans="1:12" x14ac:dyDescent="0.25">
      <c r="A112" t="str">
        <f>List2!A112</f>
        <v>HJPV0002</v>
      </c>
      <c r="B112" t="str">
        <f>List2!B112</f>
        <v>Právnická angličtina II</v>
      </c>
      <c r="C112">
        <f>IF(ISNA(VLOOKUP($A112,List2!$AB$4:$AB$49,1,FALSE)),0,1)</f>
        <v>0</v>
      </c>
      <c r="D112">
        <f>IF(ISNA(VLOOKUP($A112,List2!$AC$4:$AC$49,1,FALSE)),0,1)</f>
        <v>0</v>
      </c>
      <c r="E112">
        <f>IF(ISNA(VLOOKUP($A112,List2!$AD$4:$AD$49,1,FALSE)),0,1)</f>
        <v>0</v>
      </c>
      <c r="F112">
        <f>IF(ISNA(VLOOKUP($A112,List2!$AE$4:$AE$49,1,FALSE)),0,1)</f>
        <v>0</v>
      </c>
      <c r="G112">
        <f>IF(ISNA(VLOOKUP($A112,List2!$AF$4:$AF$49,1,FALSE)),0,1)</f>
        <v>0</v>
      </c>
      <c r="H112">
        <f>IF(ISNA(VLOOKUP($A112,List2!$AG$4:$AG$49,1,FALSE)),0,1)</f>
        <v>0</v>
      </c>
      <c r="I112" s="2">
        <f t="shared" si="6"/>
        <v>0</v>
      </c>
      <c r="L112" t="str">
        <f t="shared" si="7"/>
        <v/>
      </c>
    </row>
    <row r="113" spans="1:12" x14ac:dyDescent="0.25">
      <c r="A113" t="str">
        <f>List2!A113</f>
        <v>HJPV0003</v>
      </c>
      <c r="B113" t="str">
        <f>List2!B113</f>
        <v>Právnická angličtina III</v>
      </c>
      <c r="C113">
        <f>IF(ISNA(VLOOKUP($A113,List2!$AB$4:$AB$49,1,FALSE)),0,1)</f>
        <v>0</v>
      </c>
      <c r="D113">
        <f>IF(ISNA(VLOOKUP($A113,List2!$AC$4:$AC$49,1,FALSE)),0,1)</f>
        <v>0</v>
      </c>
      <c r="E113">
        <f>IF(ISNA(VLOOKUP($A113,List2!$AD$4:$AD$49,1,FALSE)),0,1)</f>
        <v>0</v>
      </c>
      <c r="F113">
        <f>IF(ISNA(VLOOKUP($A113,List2!$AE$4:$AE$49,1,FALSE)),0,1)</f>
        <v>0</v>
      </c>
      <c r="G113">
        <f>IF(ISNA(VLOOKUP($A113,List2!$AF$4:$AF$49,1,FALSE)),0,1)</f>
        <v>0</v>
      </c>
      <c r="H113">
        <f>IF(ISNA(VLOOKUP($A113,List2!$AG$4:$AG$49,1,FALSE)),0,1)</f>
        <v>0</v>
      </c>
      <c r="I113" s="2">
        <f t="shared" si="6"/>
        <v>0</v>
      </c>
      <c r="L113" t="str">
        <f t="shared" si="7"/>
        <v/>
      </c>
    </row>
    <row r="114" spans="1:12" x14ac:dyDescent="0.25">
      <c r="A114" t="str">
        <f>List2!A114</f>
        <v>HJPV0004</v>
      </c>
      <c r="B114" t="str">
        <f>List2!B114</f>
        <v>Právnická angličtina IV</v>
      </c>
      <c r="C114">
        <f>IF(ISNA(VLOOKUP($A114,List2!$AB$4:$AB$49,1,FALSE)),0,1)</f>
        <v>0</v>
      </c>
      <c r="D114">
        <f>IF(ISNA(VLOOKUP($A114,List2!$AC$4:$AC$49,1,FALSE)),0,1)</f>
        <v>0</v>
      </c>
      <c r="E114">
        <f>IF(ISNA(VLOOKUP($A114,List2!$AD$4:$AD$49,1,FALSE)),0,1)</f>
        <v>0</v>
      </c>
      <c r="F114">
        <f>IF(ISNA(VLOOKUP($A114,List2!$AE$4:$AE$49,1,FALSE)),0,1)</f>
        <v>0</v>
      </c>
      <c r="G114">
        <f>IF(ISNA(VLOOKUP($A114,List2!$AF$4:$AF$49,1,FALSE)),0,1)</f>
        <v>0</v>
      </c>
      <c r="H114">
        <f>IF(ISNA(VLOOKUP($A114,List2!$AG$4:$AG$49,1,FALSE)),0,1)</f>
        <v>0</v>
      </c>
      <c r="I114" s="2">
        <f t="shared" si="6"/>
        <v>0</v>
      </c>
      <c r="L114" t="str">
        <f t="shared" si="7"/>
        <v/>
      </c>
    </row>
    <row r="115" spans="1:12" x14ac:dyDescent="0.25">
      <c r="A115" t="str">
        <f>List2!A115</f>
        <v>HJPV0011</v>
      </c>
      <c r="B115" t="str">
        <f>List2!B115</f>
        <v>Právnická francouzština I</v>
      </c>
      <c r="C115">
        <f>IF(ISNA(VLOOKUP($A115,List2!$AB$4:$AB$49,1,FALSE)),0,1)</f>
        <v>0</v>
      </c>
      <c r="D115">
        <f>IF(ISNA(VLOOKUP($A115,List2!$AC$4:$AC$49,1,FALSE)),0,1)</f>
        <v>0</v>
      </c>
      <c r="E115">
        <f>IF(ISNA(VLOOKUP($A115,List2!$AD$4:$AD$49,1,FALSE)),0,1)</f>
        <v>0</v>
      </c>
      <c r="F115">
        <f>IF(ISNA(VLOOKUP($A115,List2!$AE$4:$AE$49,1,FALSE)),0,1)</f>
        <v>0</v>
      </c>
      <c r="G115">
        <f>IF(ISNA(VLOOKUP($A115,List2!$AF$4:$AF$49,1,FALSE)),0,1)</f>
        <v>0</v>
      </c>
      <c r="H115">
        <f>IF(ISNA(VLOOKUP($A115,List2!$AG$4:$AG$49,1,FALSE)),0,1)</f>
        <v>0</v>
      </c>
      <c r="I115" s="2">
        <f t="shared" si="6"/>
        <v>0</v>
      </c>
      <c r="L115" t="str">
        <f t="shared" si="7"/>
        <v/>
      </c>
    </row>
    <row r="116" spans="1:12" x14ac:dyDescent="0.25">
      <c r="A116" t="str">
        <f>List2!A116</f>
        <v>HJPV0012</v>
      </c>
      <c r="B116" t="str">
        <f>List2!B116</f>
        <v>Právnická francouzština II</v>
      </c>
      <c r="C116">
        <f>IF(ISNA(VLOOKUP($A116,List2!$AB$4:$AB$49,1,FALSE)),0,1)</f>
        <v>0</v>
      </c>
      <c r="D116">
        <f>IF(ISNA(VLOOKUP($A116,List2!$AC$4:$AC$49,1,FALSE)),0,1)</f>
        <v>0</v>
      </c>
      <c r="E116">
        <f>IF(ISNA(VLOOKUP($A116,List2!$AD$4:$AD$49,1,FALSE)),0,1)</f>
        <v>0</v>
      </c>
      <c r="F116">
        <f>IF(ISNA(VLOOKUP($A116,List2!$AE$4:$AE$49,1,FALSE)),0,1)</f>
        <v>0</v>
      </c>
      <c r="G116">
        <f>IF(ISNA(VLOOKUP($A116,List2!$AF$4:$AF$49,1,FALSE)),0,1)</f>
        <v>0</v>
      </c>
      <c r="H116">
        <f>IF(ISNA(VLOOKUP($A116,List2!$AG$4:$AG$49,1,FALSE)),0,1)</f>
        <v>0</v>
      </c>
      <c r="I116" s="2">
        <f t="shared" si="6"/>
        <v>0</v>
      </c>
      <c r="L116" t="str">
        <f t="shared" si="7"/>
        <v/>
      </c>
    </row>
    <row r="117" spans="1:12" x14ac:dyDescent="0.25">
      <c r="A117" t="str">
        <f>List2!A117</f>
        <v>HJPV0013</v>
      </c>
      <c r="B117" t="str">
        <f>List2!B117</f>
        <v>Právnická francouzština III</v>
      </c>
      <c r="C117">
        <f>IF(ISNA(VLOOKUP($A117,List2!$AB$4:$AB$49,1,FALSE)),0,1)</f>
        <v>0</v>
      </c>
      <c r="D117">
        <f>IF(ISNA(VLOOKUP($A117,List2!$AC$4:$AC$49,1,FALSE)),0,1)</f>
        <v>0</v>
      </c>
      <c r="E117">
        <f>IF(ISNA(VLOOKUP($A117,List2!$AD$4:$AD$49,1,FALSE)),0,1)</f>
        <v>0</v>
      </c>
      <c r="F117">
        <f>IF(ISNA(VLOOKUP($A117,List2!$AE$4:$AE$49,1,FALSE)),0,1)</f>
        <v>0</v>
      </c>
      <c r="G117">
        <f>IF(ISNA(VLOOKUP($A117,List2!$AF$4:$AF$49,1,FALSE)),0,1)</f>
        <v>0</v>
      </c>
      <c r="H117">
        <f>IF(ISNA(VLOOKUP($A117,List2!$AG$4:$AG$49,1,FALSE)),0,1)</f>
        <v>0</v>
      </c>
      <c r="I117" s="2">
        <f t="shared" si="6"/>
        <v>0</v>
      </c>
      <c r="L117" t="str">
        <f t="shared" si="7"/>
        <v/>
      </c>
    </row>
    <row r="118" spans="1:12" x14ac:dyDescent="0.25">
      <c r="A118" t="str">
        <f>List2!A118</f>
        <v>HJPV0014</v>
      </c>
      <c r="B118" t="str">
        <f>List2!B118</f>
        <v>Právnická francouzština IV</v>
      </c>
      <c r="C118">
        <f>IF(ISNA(VLOOKUP($A118,List2!$AB$4:$AB$49,1,FALSE)),0,1)</f>
        <v>0</v>
      </c>
      <c r="D118">
        <f>IF(ISNA(VLOOKUP($A118,List2!$AC$4:$AC$49,1,FALSE)),0,1)</f>
        <v>0</v>
      </c>
      <c r="E118">
        <f>IF(ISNA(VLOOKUP($A118,List2!$AD$4:$AD$49,1,FALSE)),0,1)</f>
        <v>0</v>
      </c>
      <c r="F118">
        <f>IF(ISNA(VLOOKUP($A118,List2!$AE$4:$AE$49,1,FALSE)),0,1)</f>
        <v>0</v>
      </c>
      <c r="G118">
        <f>IF(ISNA(VLOOKUP($A118,List2!$AF$4:$AF$49,1,FALSE)),0,1)</f>
        <v>0</v>
      </c>
      <c r="H118">
        <f>IF(ISNA(VLOOKUP($A118,List2!$AG$4:$AG$49,1,FALSE)),0,1)</f>
        <v>0</v>
      </c>
      <c r="I118" s="2">
        <f t="shared" si="6"/>
        <v>0</v>
      </c>
      <c r="L118" t="str">
        <f t="shared" si="7"/>
        <v/>
      </c>
    </row>
    <row r="119" spans="1:12" x14ac:dyDescent="0.25">
      <c r="A119" t="str">
        <f>List2!A119</f>
        <v>HJPV0021</v>
      </c>
      <c r="B119" t="str">
        <f>List2!B119</f>
        <v>Právnická němčina I</v>
      </c>
      <c r="C119">
        <f>IF(ISNA(VLOOKUP($A119,List2!$AB$4:$AB$49,1,FALSE)),0,1)</f>
        <v>0</v>
      </c>
      <c r="D119">
        <f>IF(ISNA(VLOOKUP($A119,List2!$AC$4:$AC$49,1,FALSE)),0,1)</f>
        <v>0</v>
      </c>
      <c r="E119">
        <f>IF(ISNA(VLOOKUP($A119,List2!$AD$4:$AD$49,1,FALSE)),0,1)</f>
        <v>0</v>
      </c>
      <c r="F119">
        <f>IF(ISNA(VLOOKUP($A119,List2!$AE$4:$AE$49,1,FALSE)),0,1)</f>
        <v>0</v>
      </c>
      <c r="G119">
        <f>IF(ISNA(VLOOKUP($A119,List2!$AF$4:$AF$49,1,FALSE)),0,1)</f>
        <v>0</v>
      </c>
      <c r="H119">
        <f>IF(ISNA(VLOOKUP($A119,List2!$AG$4:$AG$49,1,FALSE)),0,1)</f>
        <v>0</v>
      </c>
      <c r="I119" s="2">
        <f t="shared" si="6"/>
        <v>0</v>
      </c>
      <c r="L119" t="str">
        <f t="shared" si="7"/>
        <v/>
      </c>
    </row>
    <row r="120" spans="1:12" x14ac:dyDescent="0.25">
      <c r="A120" t="str">
        <f>List2!A120</f>
        <v>HJPV0022</v>
      </c>
      <c r="B120" t="str">
        <f>List2!B120</f>
        <v>Právnická němčina II</v>
      </c>
      <c r="C120">
        <f>IF(ISNA(VLOOKUP($A120,List2!$AB$4:$AB$49,1,FALSE)),0,1)</f>
        <v>0</v>
      </c>
      <c r="D120">
        <f>IF(ISNA(VLOOKUP($A120,List2!$AC$4:$AC$49,1,FALSE)),0,1)</f>
        <v>0</v>
      </c>
      <c r="E120">
        <f>IF(ISNA(VLOOKUP($A120,List2!$AD$4:$AD$49,1,FALSE)),0,1)</f>
        <v>0</v>
      </c>
      <c r="F120">
        <f>IF(ISNA(VLOOKUP($A120,List2!$AE$4:$AE$49,1,FALSE)),0,1)</f>
        <v>0</v>
      </c>
      <c r="G120">
        <f>IF(ISNA(VLOOKUP($A120,List2!$AF$4:$AF$49,1,FALSE)),0,1)</f>
        <v>0</v>
      </c>
      <c r="H120">
        <f>IF(ISNA(VLOOKUP($A120,List2!$AG$4:$AG$49,1,FALSE)),0,1)</f>
        <v>0</v>
      </c>
      <c r="I120" s="2">
        <f t="shared" si="6"/>
        <v>0</v>
      </c>
      <c r="L120" t="str">
        <f t="shared" si="7"/>
        <v/>
      </c>
    </row>
    <row r="121" spans="1:12" x14ac:dyDescent="0.25">
      <c r="A121" t="str">
        <f>List2!A121</f>
        <v>HJPV0023</v>
      </c>
      <c r="B121" t="str">
        <f>List2!B121</f>
        <v>Právnická němčina III</v>
      </c>
      <c r="C121">
        <f>IF(ISNA(VLOOKUP($A121,List2!$AB$4:$AB$49,1,FALSE)),0,1)</f>
        <v>0</v>
      </c>
      <c r="D121">
        <f>IF(ISNA(VLOOKUP($A121,List2!$AC$4:$AC$49,1,FALSE)),0,1)</f>
        <v>0</v>
      </c>
      <c r="E121">
        <f>IF(ISNA(VLOOKUP($A121,List2!$AD$4:$AD$49,1,FALSE)),0,1)</f>
        <v>0</v>
      </c>
      <c r="F121">
        <f>IF(ISNA(VLOOKUP($A121,List2!$AE$4:$AE$49,1,FALSE)),0,1)</f>
        <v>0</v>
      </c>
      <c r="G121">
        <f>IF(ISNA(VLOOKUP($A121,List2!$AF$4:$AF$49,1,FALSE)),0,1)</f>
        <v>0</v>
      </c>
      <c r="H121">
        <f>IF(ISNA(VLOOKUP($A121,List2!$AG$4:$AG$49,1,FALSE)),0,1)</f>
        <v>0</v>
      </c>
      <c r="I121" s="2">
        <f t="shared" si="6"/>
        <v>0</v>
      </c>
      <c r="L121" t="str">
        <f t="shared" si="7"/>
        <v/>
      </c>
    </row>
    <row r="122" spans="1:12" x14ac:dyDescent="0.25">
      <c r="A122" t="str">
        <f>List2!A122</f>
        <v>HJPV0024</v>
      </c>
      <c r="B122" t="str">
        <f>List2!B122</f>
        <v>Právnická němčina IV</v>
      </c>
      <c r="C122">
        <f>IF(ISNA(VLOOKUP($A122,List2!$AB$4:$AB$49,1,FALSE)),0,1)</f>
        <v>0</v>
      </c>
      <c r="D122">
        <f>IF(ISNA(VLOOKUP($A122,List2!$AC$4:$AC$49,1,FALSE)),0,1)</f>
        <v>0</v>
      </c>
      <c r="E122">
        <f>IF(ISNA(VLOOKUP($A122,List2!$AD$4:$AD$49,1,FALSE)),0,1)</f>
        <v>0</v>
      </c>
      <c r="F122">
        <f>IF(ISNA(VLOOKUP($A122,List2!$AE$4:$AE$49,1,FALSE)),0,1)</f>
        <v>0</v>
      </c>
      <c r="G122">
        <f>IF(ISNA(VLOOKUP($A122,List2!$AF$4:$AF$49,1,FALSE)),0,1)</f>
        <v>0</v>
      </c>
      <c r="H122">
        <f>IF(ISNA(VLOOKUP($A122,List2!$AG$4:$AG$49,1,FALSE)),0,1)</f>
        <v>0</v>
      </c>
      <c r="I122" s="2">
        <f t="shared" si="6"/>
        <v>0</v>
      </c>
      <c r="L122" t="str">
        <f t="shared" si="7"/>
        <v/>
      </c>
    </row>
    <row r="123" spans="1:12" x14ac:dyDescent="0.25">
      <c r="A123" t="str">
        <f>List2!A123</f>
        <v>HJPV0031</v>
      </c>
      <c r="B123" t="str">
        <f>List2!B123</f>
        <v>Právnická španělština I</v>
      </c>
      <c r="C123">
        <f>IF(ISNA(VLOOKUP($A123,List2!$AB$4:$AB$49,1,FALSE)),0,1)</f>
        <v>0</v>
      </c>
      <c r="D123">
        <f>IF(ISNA(VLOOKUP($A123,List2!$AC$4:$AC$49,1,FALSE)),0,1)</f>
        <v>0</v>
      </c>
      <c r="E123">
        <f>IF(ISNA(VLOOKUP($A123,List2!$AD$4:$AD$49,1,FALSE)),0,1)</f>
        <v>0</v>
      </c>
      <c r="F123">
        <f>IF(ISNA(VLOOKUP($A123,List2!$AE$4:$AE$49,1,FALSE)),0,1)</f>
        <v>0</v>
      </c>
      <c r="G123">
        <f>IF(ISNA(VLOOKUP($A123,List2!$AF$4:$AF$49,1,FALSE)),0,1)</f>
        <v>0</v>
      </c>
      <c r="H123">
        <f>IF(ISNA(VLOOKUP($A123,List2!$AG$4:$AG$49,1,FALSE)),0,1)</f>
        <v>0</v>
      </c>
      <c r="I123" s="2">
        <f t="shared" si="6"/>
        <v>0</v>
      </c>
      <c r="L123" t="str">
        <f t="shared" si="7"/>
        <v/>
      </c>
    </row>
    <row r="124" spans="1:12" x14ac:dyDescent="0.25">
      <c r="A124" t="str">
        <f>List2!A124</f>
        <v>HJPV0032</v>
      </c>
      <c r="B124" t="str">
        <f>List2!B124</f>
        <v>Právnická španělština II</v>
      </c>
      <c r="C124">
        <f>IF(ISNA(VLOOKUP($A124,List2!$AB$4:$AB$49,1,FALSE)),0,1)</f>
        <v>0</v>
      </c>
      <c r="D124">
        <f>IF(ISNA(VLOOKUP($A124,List2!$AC$4:$AC$49,1,FALSE)),0,1)</f>
        <v>0</v>
      </c>
      <c r="E124">
        <f>IF(ISNA(VLOOKUP($A124,List2!$AD$4:$AD$49,1,FALSE)),0,1)</f>
        <v>0</v>
      </c>
      <c r="F124">
        <f>IF(ISNA(VLOOKUP($A124,List2!$AE$4:$AE$49,1,FALSE)),0,1)</f>
        <v>0</v>
      </c>
      <c r="G124">
        <f>IF(ISNA(VLOOKUP($A124,List2!$AF$4:$AF$49,1,FALSE)),0,1)</f>
        <v>0</v>
      </c>
      <c r="H124">
        <f>IF(ISNA(VLOOKUP($A124,List2!$AG$4:$AG$49,1,FALSE)),0,1)</f>
        <v>0</v>
      </c>
      <c r="I124" s="2">
        <f t="shared" si="6"/>
        <v>0</v>
      </c>
      <c r="L124" t="str">
        <f t="shared" si="7"/>
        <v/>
      </c>
    </row>
    <row r="125" spans="1:12" x14ac:dyDescent="0.25">
      <c r="A125" t="str">
        <f>List2!A125</f>
        <v>HJPV0033</v>
      </c>
      <c r="B125" t="str">
        <f>List2!B125</f>
        <v>Právnická španělština III</v>
      </c>
      <c r="C125">
        <f>IF(ISNA(VLOOKUP($A125,List2!$AB$4:$AB$49,1,FALSE)),0,1)</f>
        <v>0</v>
      </c>
      <c r="D125">
        <f>IF(ISNA(VLOOKUP($A125,List2!$AC$4:$AC$49,1,FALSE)),0,1)</f>
        <v>0</v>
      </c>
      <c r="E125">
        <f>IF(ISNA(VLOOKUP($A125,List2!$AD$4:$AD$49,1,FALSE)),0,1)</f>
        <v>0</v>
      </c>
      <c r="F125">
        <f>IF(ISNA(VLOOKUP($A125,List2!$AE$4:$AE$49,1,FALSE)),0,1)</f>
        <v>0</v>
      </c>
      <c r="G125">
        <f>IF(ISNA(VLOOKUP($A125,List2!$AF$4:$AF$49,1,FALSE)),0,1)</f>
        <v>0</v>
      </c>
      <c r="H125">
        <f>IF(ISNA(VLOOKUP($A125,List2!$AG$4:$AG$49,1,FALSE)),0,1)</f>
        <v>0</v>
      </c>
      <c r="I125" s="2">
        <f t="shared" si="6"/>
        <v>0</v>
      </c>
      <c r="L125" t="str">
        <f t="shared" si="7"/>
        <v/>
      </c>
    </row>
    <row r="126" spans="1:12" x14ac:dyDescent="0.25">
      <c r="A126" t="str">
        <f>List2!A126</f>
        <v>HJPV0034</v>
      </c>
      <c r="B126" t="str">
        <f>List2!B126</f>
        <v>Právnická španělština IV</v>
      </c>
      <c r="C126">
        <f>IF(ISNA(VLOOKUP($A126,List2!$AB$4:$AB$49,1,FALSE)),0,1)</f>
        <v>0</v>
      </c>
      <c r="D126">
        <f>IF(ISNA(VLOOKUP($A126,List2!$AC$4:$AC$49,1,FALSE)),0,1)</f>
        <v>0</v>
      </c>
      <c r="E126">
        <f>IF(ISNA(VLOOKUP($A126,List2!$AD$4:$AD$49,1,FALSE)),0,1)</f>
        <v>0</v>
      </c>
      <c r="F126">
        <f>IF(ISNA(VLOOKUP($A126,List2!$AE$4:$AE$49,1,FALSE)),0,1)</f>
        <v>0</v>
      </c>
      <c r="G126">
        <f>IF(ISNA(VLOOKUP($A126,List2!$AF$4:$AF$49,1,FALSE)),0,1)</f>
        <v>0</v>
      </c>
      <c r="H126">
        <f>IF(ISNA(VLOOKUP($A126,List2!$AG$4:$AG$49,1,FALSE)),0,1)</f>
        <v>0</v>
      </c>
      <c r="I126" s="2">
        <f t="shared" si="6"/>
        <v>0</v>
      </c>
      <c r="L126" t="str">
        <f t="shared" si="7"/>
        <v/>
      </c>
    </row>
    <row r="127" spans="1:12" x14ac:dyDescent="0.25">
      <c r="A127" t="str">
        <f>List2!A127</f>
        <v>HOPV0001</v>
      </c>
      <c r="B127" t="str">
        <f>List2!B127</f>
        <v>Harmonizace práva v EU</v>
      </c>
      <c r="C127">
        <f>IF(ISNA(VLOOKUP($A127,List2!$AB$4:$AB$49,1,FALSE)),0,1)</f>
        <v>0</v>
      </c>
      <c r="D127">
        <f>IF(ISNA(VLOOKUP($A127,List2!$AC$4:$AC$49,1,FALSE)),0,1)</f>
        <v>0</v>
      </c>
      <c r="E127">
        <f>IF(ISNA(VLOOKUP($A127,List2!$AD$4:$AD$49,1,FALSE)),0,1)</f>
        <v>0</v>
      </c>
      <c r="F127">
        <f>IF(ISNA(VLOOKUP($A127,List2!$AE$4:$AE$49,1,FALSE)),0,1)</f>
        <v>0</v>
      </c>
      <c r="G127">
        <f>IF(ISNA(VLOOKUP($A127,List2!$AF$4:$AF$49,1,FALSE)),0,1)</f>
        <v>0</v>
      </c>
      <c r="H127">
        <f>IF(ISNA(VLOOKUP($A127,List2!$AG$4:$AG$49,1,FALSE)),0,1)</f>
        <v>0</v>
      </c>
      <c r="I127" s="2">
        <f t="shared" si="6"/>
        <v>0</v>
      </c>
      <c r="L127" t="str">
        <f t="shared" si="7"/>
        <v/>
      </c>
    </row>
    <row r="128" spans="1:12" x14ac:dyDescent="0.25">
      <c r="A128" t="str">
        <f>List2!A128</f>
        <v>HOPV0002</v>
      </c>
      <c r="B128" t="str">
        <f>List2!B128</f>
        <v>Právní ochrana národnostních menšin</v>
      </c>
      <c r="C128">
        <f>IF(ISNA(VLOOKUP($A128,List2!$AB$4:$AB$49,1,FALSE)),0,1)</f>
        <v>0</v>
      </c>
      <c r="D128">
        <f>IF(ISNA(VLOOKUP($A128,List2!$AC$4:$AC$49,1,FALSE)),0,1)</f>
        <v>0</v>
      </c>
      <c r="E128">
        <f>IF(ISNA(VLOOKUP($A128,List2!$AD$4:$AD$49,1,FALSE)),0,1)</f>
        <v>0</v>
      </c>
      <c r="F128">
        <f>IF(ISNA(VLOOKUP($A128,List2!$AE$4:$AE$49,1,FALSE)),0,1)</f>
        <v>0</v>
      </c>
      <c r="G128">
        <f>IF(ISNA(VLOOKUP($A128,List2!$AF$4:$AF$49,1,FALSE)),0,1)</f>
        <v>0</v>
      </c>
      <c r="H128">
        <f>IF(ISNA(VLOOKUP($A128,List2!$AG$4:$AG$49,1,FALSE)),0,1)</f>
        <v>0</v>
      </c>
      <c r="I128" s="2">
        <f t="shared" si="6"/>
        <v>0</v>
      </c>
      <c r="L128" t="str">
        <f t="shared" si="7"/>
        <v/>
      </c>
    </row>
    <row r="129" spans="1:12" x14ac:dyDescent="0.25">
      <c r="A129" t="str">
        <f>List2!A129</f>
        <v>HOPV0003</v>
      </c>
      <c r="B129" t="str">
        <f>List2!B129</f>
        <v>Soutěžní právo EU</v>
      </c>
      <c r="C129">
        <f>IF(ISNA(VLOOKUP($A129,List2!$AB$4:$AB$49,1,FALSE)),0,1)</f>
        <v>0</v>
      </c>
      <c r="D129">
        <f>IF(ISNA(VLOOKUP($A129,List2!$AC$4:$AC$49,1,FALSE)),0,1)</f>
        <v>0</v>
      </c>
      <c r="E129">
        <f>IF(ISNA(VLOOKUP($A129,List2!$AD$4:$AD$49,1,FALSE)),0,1)</f>
        <v>0</v>
      </c>
      <c r="F129">
        <f>IF(ISNA(VLOOKUP($A129,List2!$AE$4:$AE$49,1,FALSE)),0,1)</f>
        <v>0</v>
      </c>
      <c r="G129">
        <f>IF(ISNA(VLOOKUP($A129,List2!$AF$4:$AF$49,1,FALSE)),0,1)</f>
        <v>0</v>
      </c>
      <c r="H129">
        <f>IF(ISNA(VLOOKUP($A129,List2!$AG$4:$AG$49,1,FALSE)),0,1)</f>
        <v>0</v>
      </c>
      <c r="I129" s="2">
        <f t="shared" si="6"/>
        <v>0</v>
      </c>
      <c r="L129" t="str">
        <f t="shared" si="7"/>
        <v/>
      </c>
    </row>
    <row r="130" spans="1:12" x14ac:dyDescent="0.25">
      <c r="A130" t="str">
        <f>List2!A130</f>
        <v>HOPV0004</v>
      </c>
      <c r="B130" t="str">
        <f>List2!B130</f>
        <v>Evropské právo procesní</v>
      </c>
      <c r="C130">
        <f>IF(ISNA(VLOOKUP($A130,List2!$AB$4:$AB$49,1,FALSE)),0,1)</f>
        <v>0</v>
      </c>
      <c r="D130">
        <f>IF(ISNA(VLOOKUP($A130,List2!$AC$4:$AC$49,1,FALSE)),0,1)</f>
        <v>0</v>
      </c>
      <c r="E130">
        <f>IF(ISNA(VLOOKUP($A130,List2!$AD$4:$AD$49,1,FALSE)),0,1)</f>
        <v>0</v>
      </c>
      <c r="F130">
        <f>IF(ISNA(VLOOKUP($A130,List2!$AE$4:$AE$49,1,FALSE)),0,1)</f>
        <v>0</v>
      </c>
      <c r="G130">
        <f>IF(ISNA(VLOOKUP($A130,List2!$AF$4:$AF$49,1,FALSE)),0,1)</f>
        <v>0</v>
      </c>
      <c r="H130">
        <f>IF(ISNA(VLOOKUP($A130,List2!$AG$4:$AG$49,1,FALSE)),0,1)</f>
        <v>0</v>
      </c>
      <c r="I130" s="2">
        <f t="shared" si="6"/>
        <v>0</v>
      </c>
      <c r="L130" t="str">
        <f t="shared" si="7"/>
        <v/>
      </c>
    </row>
    <row r="131" spans="1:12" x14ac:dyDescent="0.25">
      <c r="A131" t="str">
        <f>List2!A131</f>
        <v>HOPV0006</v>
      </c>
      <c r="B131" t="str">
        <f>List2!B131</f>
        <v>Úvod do čínského práva</v>
      </c>
      <c r="C131">
        <f>IF(ISNA(VLOOKUP($A131,List2!$AB$4:$AB$49,1,FALSE)),0,1)</f>
        <v>0</v>
      </c>
      <c r="D131">
        <f>IF(ISNA(VLOOKUP($A131,List2!$AC$4:$AC$49,1,FALSE)),0,1)</f>
        <v>0</v>
      </c>
      <c r="E131">
        <f>IF(ISNA(VLOOKUP($A131,List2!$AD$4:$AD$49,1,FALSE)),0,1)</f>
        <v>0</v>
      </c>
      <c r="F131">
        <f>IF(ISNA(VLOOKUP($A131,List2!$AE$4:$AE$49,1,FALSE)),0,1)</f>
        <v>0</v>
      </c>
      <c r="G131">
        <f>IF(ISNA(VLOOKUP($A131,List2!$AF$4:$AF$49,1,FALSE)),0,1)</f>
        <v>0</v>
      </c>
      <c r="H131">
        <f>IF(ISNA(VLOOKUP($A131,List2!$AG$4:$AG$49,1,FALSE)),0,1)</f>
        <v>0</v>
      </c>
      <c r="I131" s="2">
        <f t="shared" si="6"/>
        <v>0</v>
      </c>
      <c r="L131" t="str">
        <f t="shared" si="7"/>
        <v/>
      </c>
    </row>
    <row r="132" spans="1:12" x14ac:dyDescent="0.25">
      <c r="A132" t="str">
        <f>List2!A132</f>
        <v>HOPV0007</v>
      </c>
      <c r="B132" t="str">
        <f>List2!B132</f>
        <v>Akviziční financování v praxi</v>
      </c>
      <c r="C132">
        <f>IF(ISNA(VLOOKUP($A132,List2!$AB$4:$AB$49,1,FALSE)),0,1)</f>
        <v>0</v>
      </c>
      <c r="D132">
        <f>IF(ISNA(VLOOKUP($A132,List2!$AC$4:$AC$49,1,FALSE)),0,1)</f>
        <v>0</v>
      </c>
      <c r="E132">
        <f>IF(ISNA(VLOOKUP($A132,List2!$AD$4:$AD$49,1,FALSE)),0,1)</f>
        <v>0</v>
      </c>
      <c r="F132">
        <f>IF(ISNA(VLOOKUP($A132,List2!$AE$4:$AE$49,1,FALSE)),0,1)</f>
        <v>0</v>
      </c>
      <c r="G132">
        <f>IF(ISNA(VLOOKUP($A132,List2!$AF$4:$AF$49,1,FALSE)),0,1)</f>
        <v>0</v>
      </c>
      <c r="H132">
        <f>IF(ISNA(VLOOKUP($A132,List2!$AG$4:$AG$49,1,FALSE)),0,1)</f>
        <v>0</v>
      </c>
      <c r="I132" s="2">
        <f t="shared" si="6"/>
        <v>0</v>
      </c>
      <c r="L132" t="str">
        <f t="shared" si="7"/>
        <v/>
      </c>
    </row>
    <row r="133" spans="1:12" x14ac:dyDescent="0.25">
      <c r="A133" t="str">
        <f>List2!A133</f>
        <v>HOPV0008</v>
      </c>
      <c r="B133" t="str">
        <f>List2!B133</f>
        <v>Bankovní právo</v>
      </c>
      <c r="C133">
        <f>IF(ISNA(VLOOKUP($A133,List2!$AB$4:$AB$49,1,FALSE)),0,1)</f>
        <v>0</v>
      </c>
      <c r="D133">
        <f>IF(ISNA(VLOOKUP($A133,List2!$AC$4:$AC$49,1,FALSE)),0,1)</f>
        <v>0</v>
      </c>
      <c r="E133">
        <f>IF(ISNA(VLOOKUP($A133,List2!$AD$4:$AD$49,1,FALSE)),0,1)</f>
        <v>0</v>
      </c>
      <c r="F133">
        <f>IF(ISNA(VLOOKUP($A133,List2!$AE$4:$AE$49,1,FALSE)),0,1)</f>
        <v>0</v>
      </c>
      <c r="G133">
        <f>IF(ISNA(VLOOKUP($A133,List2!$AF$4:$AF$49,1,FALSE)),0,1)</f>
        <v>0</v>
      </c>
      <c r="H133">
        <f>IF(ISNA(VLOOKUP($A133,List2!$AG$4:$AG$49,1,FALSE)),0,1)</f>
        <v>0</v>
      </c>
      <c r="I133" s="2">
        <f t="shared" ref="I133:I196" si="8">SUM(C133:H133)</f>
        <v>0</v>
      </c>
      <c r="L133" t="str">
        <f t="shared" ref="L133:L196" si="9">IF(I133=0,"",J133&amp;" "&amp;K133&amp;", ")</f>
        <v/>
      </c>
    </row>
    <row r="134" spans="1:12" x14ac:dyDescent="0.25">
      <c r="A134" t="str">
        <f>List2!A134</f>
        <v>HOPV0009</v>
      </c>
      <c r="B134" t="str">
        <f>List2!B134</f>
        <v>Daňové právo procesní</v>
      </c>
      <c r="C134">
        <f>IF(ISNA(VLOOKUP($A134,List2!$AB$4:$AB$49,1,FALSE)),0,1)</f>
        <v>0</v>
      </c>
      <c r="D134">
        <f>IF(ISNA(VLOOKUP($A134,List2!$AC$4:$AC$49,1,FALSE)),0,1)</f>
        <v>0</v>
      </c>
      <c r="E134">
        <f>IF(ISNA(VLOOKUP($A134,List2!$AD$4:$AD$49,1,FALSE)),0,1)</f>
        <v>0</v>
      </c>
      <c r="F134">
        <f>IF(ISNA(VLOOKUP($A134,List2!$AE$4:$AE$49,1,FALSE)),0,1)</f>
        <v>0</v>
      </c>
      <c r="G134">
        <f>IF(ISNA(VLOOKUP($A134,List2!$AF$4:$AF$49,1,FALSE)),0,1)</f>
        <v>0</v>
      </c>
      <c r="H134">
        <f>IF(ISNA(VLOOKUP($A134,List2!$AG$4:$AG$49,1,FALSE)),0,1)</f>
        <v>0</v>
      </c>
      <c r="I134" s="2">
        <f t="shared" si="8"/>
        <v>0</v>
      </c>
      <c r="L134" t="str">
        <f t="shared" si="9"/>
        <v/>
      </c>
    </row>
    <row r="135" spans="1:12" x14ac:dyDescent="0.25">
      <c r="A135" t="str">
        <f>List2!A135</f>
        <v>HOPV0010</v>
      </c>
      <c r="B135" t="str">
        <f>List2!B135</f>
        <v>Finanční hospodaření samosprávných územních celků</v>
      </c>
      <c r="C135">
        <f>IF(ISNA(VLOOKUP($A135,List2!$AB$4:$AB$49,1,FALSE)),0,1)</f>
        <v>0</v>
      </c>
      <c r="D135">
        <f>IF(ISNA(VLOOKUP($A135,List2!$AC$4:$AC$49,1,FALSE)),0,1)</f>
        <v>0</v>
      </c>
      <c r="E135">
        <f>IF(ISNA(VLOOKUP($A135,List2!$AD$4:$AD$49,1,FALSE)),0,1)</f>
        <v>0</v>
      </c>
      <c r="F135">
        <f>IF(ISNA(VLOOKUP($A135,List2!$AE$4:$AE$49,1,FALSE)),0,1)</f>
        <v>0</v>
      </c>
      <c r="G135">
        <f>IF(ISNA(VLOOKUP($A135,List2!$AF$4:$AF$49,1,FALSE)),0,1)</f>
        <v>0</v>
      </c>
      <c r="H135">
        <f>IF(ISNA(VLOOKUP($A135,List2!$AG$4:$AG$49,1,FALSE)),0,1)</f>
        <v>0</v>
      </c>
      <c r="I135" s="2">
        <f t="shared" si="8"/>
        <v>0</v>
      </c>
      <c r="L135" t="str">
        <f t="shared" si="9"/>
        <v/>
      </c>
    </row>
    <row r="136" spans="1:12" x14ac:dyDescent="0.25">
      <c r="A136" t="str">
        <f>List2!A136</f>
        <v>HOPV0011</v>
      </c>
      <c r="B136" t="str">
        <f>List2!B136</f>
        <v>Finanční věda a daňová teorie</v>
      </c>
      <c r="C136">
        <f>IF(ISNA(VLOOKUP($A136,List2!$AB$4:$AB$49,1,FALSE)),0,1)</f>
        <v>0</v>
      </c>
      <c r="D136">
        <f>IF(ISNA(VLOOKUP($A136,List2!$AC$4:$AC$49,1,FALSE)),0,1)</f>
        <v>0</v>
      </c>
      <c r="E136">
        <f>IF(ISNA(VLOOKUP($A136,List2!$AD$4:$AD$49,1,FALSE)),0,1)</f>
        <v>0</v>
      </c>
      <c r="F136">
        <f>IF(ISNA(VLOOKUP($A136,List2!$AE$4:$AE$49,1,FALSE)),0,1)</f>
        <v>0</v>
      </c>
      <c r="G136">
        <f>IF(ISNA(VLOOKUP($A136,List2!$AF$4:$AF$49,1,FALSE)),0,1)</f>
        <v>0</v>
      </c>
      <c r="H136">
        <f>IF(ISNA(VLOOKUP($A136,List2!$AG$4:$AG$49,1,FALSE)),0,1)</f>
        <v>0</v>
      </c>
      <c r="I136" s="2">
        <f t="shared" si="8"/>
        <v>0</v>
      </c>
      <c r="L136" t="str">
        <f t="shared" si="9"/>
        <v/>
      </c>
    </row>
    <row r="137" spans="1:12" x14ac:dyDescent="0.25">
      <c r="A137" t="str">
        <f>List2!A137</f>
        <v>HOPV0012</v>
      </c>
      <c r="B137" t="str">
        <f>List2!B137</f>
        <v>Mezinárodní zdanění a zahraniční daňové soustavy</v>
      </c>
      <c r="C137">
        <f>IF(ISNA(VLOOKUP($A137,List2!$AB$4:$AB$49,1,FALSE)),0,1)</f>
        <v>0</v>
      </c>
      <c r="D137">
        <f>IF(ISNA(VLOOKUP($A137,List2!$AC$4:$AC$49,1,FALSE)),0,1)</f>
        <v>0</v>
      </c>
      <c r="E137">
        <f>IF(ISNA(VLOOKUP($A137,List2!$AD$4:$AD$49,1,FALSE)),0,1)</f>
        <v>0</v>
      </c>
      <c r="F137">
        <f>IF(ISNA(VLOOKUP($A137,List2!$AE$4:$AE$49,1,FALSE)),0,1)</f>
        <v>0</v>
      </c>
      <c r="G137">
        <f>IF(ISNA(VLOOKUP($A137,List2!$AF$4:$AF$49,1,FALSE)),0,1)</f>
        <v>0</v>
      </c>
      <c r="H137">
        <f>IF(ISNA(VLOOKUP($A137,List2!$AG$4:$AG$49,1,FALSE)),0,1)</f>
        <v>0</v>
      </c>
      <c r="I137" s="2">
        <f t="shared" si="8"/>
        <v>0</v>
      </c>
      <c r="L137" t="str">
        <f t="shared" si="9"/>
        <v/>
      </c>
    </row>
    <row r="138" spans="1:12" x14ac:dyDescent="0.25">
      <c r="A138" t="str">
        <f>List2!A138</f>
        <v>HOPV0013</v>
      </c>
      <c r="B138" t="str">
        <f>List2!B138</f>
        <v>Pojišťovací právo</v>
      </c>
      <c r="C138">
        <f>IF(ISNA(VLOOKUP($A138,List2!$AB$4:$AB$49,1,FALSE)),0,1)</f>
        <v>0</v>
      </c>
      <c r="D138">
        <f>IF(ISNA(VLOOKUP($A138,List2!$AC$4:$AC$49,1,FALSE)),0,1)</f>
        <v>0</v>
      </c>
      <c r="E138">
        <f>IF(ISNA(VLOOKUP($A138,List2!$AD$4:$AD$49,1,FALSE)),0,1)</f>
        <v>0</v>
      </c>
      <c r="F138">
        <f>IF(ISNA(VLOOKUP($A138,List2!$AE$4:$AE$49,1,FALSE)),0,1)</f>
        <v>0</v>
      </c>
      <c r="G138">
        <f>IF(ISNA(VLOOKUP($A138,List2!$AF$4:$AF$49,1,FALSE)),0,1)</f>
        <v>0</v>
      </c>
      <c r="H138">
        <f>IF(ISNA(VLOOKUP($A138,List2!$AG$4:$AG$49,1,FALSE)),0,1)</f>
        <v>0</v>
      </c>
      <c r="I138" s="2">
        <f t="shared" si="8"/>
        <v>0</v>
      </c>
      <c r="L138" t="str">
        <f t="shared" si="9"/>
        <v/>
      </c>
    </row>
    <row r="139" spans="1:12" x14ac:dyDescent="0.25">
      <c r="A139" t="str">
        <f>List2!A139</f>
        <v>HOPV0014</v>
      </c>
      <c r="B139" t="str">
        <f>List2!B139</f>
        <v>Rozpočtové právo</v>
      </c>
      <c r="C139">
        <f>IF(ISNA(VLOOKUP($A139,List2!$AB$4:$AB$49,1,FALSE)),0,1)</f>
        <v>0</v>
      </c>
      <c r="D139">
        <f>IF(ISNA(VLOOKUP($A139,List2!$AC$4:$AC$49,1,FALSE)),0,1)</f>
        <v>0</v>
      </c>
      <c r="E139">
        <f>IF(ISNA(VLOOKUP($A139,List2!$AD$4:$AD$49,1,FALSE)),0,1)</f>
        <v>0</v>
      </c>
      <c r="F139">
        <f>IF(ISNA(VLOOKUP($A139,List2!$AE$4:$AE$49,1,FALSE)),0,1)</f>
        <v>0</v>
      </c>
      <c r="G139">
        <f>IF(ISNA(VLOOKUP($A139,List2!$AF$4:$AF$49,1,FALSE)),0,1)</f>
        <v>0</v>
      </c>
      <c r="H139">
        <f>IF(ISNA(VLOOKUP($A139,List2!$AG$4:$AG$49,1,FALSE)),0,1)</f>
        <v>0</v>
      </c>
      <c r="I139" s="2">
        <f t="shared" si="8"/>
        <v>0</v>
      </c>
      <c r="L139" t="str">
        <f t="shared" si="9"/>
        <v/>
      </c>
    </row>
    <row r="140" spans="1:12" x14ac:dyDescent="0.25">
      <c r="A140" t="str">
        <f>List2!A140</f>
        <v>HOPV0016</v>
      </c>
      <c r="B140" t="str">
        <f>List2!B140</f>
        <v>Podnikání na finančních trzích</v>
      </c>
      <c r="C140">
        <f>IF(ISNA(VLOOKUP($A140,List2!$AB$4:$AB$49,1,FALSE)),0,1)</f>
        <v>0</v>
      </c>
      <c r="D140">
        <f>IF(ISNA(VLOOKUP($A140,List2!$AC$4:$AC$49,1,FALSE)),0,1)</f>
        <v>0</v>
      </c>
      <c r="E140">
        <f>IF(ISNA(VLOOKUP($A140,List2!$AD$4:$AD$49,1,FALSE)),0,1)</f>
        <v>0</v>
      </c>
      <c r="F140">
        <f>IF(ISNA(VLOOKUP($A140,List2!$AE$4:$AE$49,1,FALSE)),0,1)</f>
        <v>0</v>
      </c>
      <c r="G140">
        <f>IF(ISNA(VLOOKUP($A140,List2!$AF$4:$AF$49,1,FALSE)),0,1)</f>
        <v>0</v>
      </c>
      <c r="H140">
        <f>IF(ISNA(VLOOKUP($A140,List2!$AG$4:$AG$49,1,FALSE)),0,1)</f>
        <v>0</v>
      </c>
      <c r="I140" s="2">
        <f t="shared" si="8"/>
        <v>0</v>
      </c>
      <c r="L140" t="str">
        <f t="shared" si="9"/>
        <v/>
      </c>
    </row>
    <row r="141" spans="1:12" x14ac:dyDescent="0.25">
      <c r="A141" t="str">
        <f>List2!A141</f>
        <v>HOPV0018</v>
      </c>
      <c r="B141" t="str">
        <f>List2!B141</f>
        <v>Právní režimy mezinárodních prostorů</v>
      </c>
      <c r="C141">
        <f>IF(ISNA(VLOOKUP($A141,List2!$AB$4:$AB$49,1,FALSE)),0,1)</f>
        <v>0</v>
      </c>
      <c r="D141">
        <f>IF(ISNA(VLOOKUP($A141,List2!$AC$4:$AC$49,1,FALSE)),0,1)</f>
        <v>0</v>
      </c>
      <c r="E141">
        <f>IF(ISNA(VLOOKUP($A141,List2!$AD$4:$AD$49,1,FALSE)),0,1)</f>
        <v>0</v>
      </c>
      <c r="F141">
        <f>IF(ISNA(VLOOKUP($A141,List2!$AE$4:$AE$49,1,FALSE)),0,1)</f>
        <v>0</v>
      </c>
      <c r="G141">
        <f>IF(ISNA(VLOOKUP($A141,List2!$AF$4:$AF$49,1,FALSE)),0,1)</f>
        <v>0</v>
      </c>
      <c r="H141">
        <f>IF(ISNA(VLOOKUP($A141,List2!$AG$4:$AG$49,1,FALSE)),0,1)</f>
        <v>0</v>
      </c>
      <c r="I141" s="2">
        <f t="shared" si="8"/>
        <v>0</v>
      </c>
      <c r="L141" t="str">
        <f t="shared" si="9"/>
        <v/>
      </c>
    </row>
    <row r="142" spans="1:12" x14ac:dyDescent="0.25">
      <c r="A142" t="str">
        <f>List2!A142</f>
        <v>HOPV0019</v>
      </c>
      <c r="B142" t="str">
        <f>List2!B142</f>
        <v>Základy mezinárodního ekonomického práva</v>
      </c>
      <c r="C142">
        <f>IF(ISNA(VLOOKUP($A142,List2!$AB$4:$AB$49,1,FALSE)),0,1)</f>
        <v>0</v>
      </c>
      <c r="D142">
        <f>IF(ISNA(VLOOKUP($A142,List2!$AC$4:$AC$49,1,FALSE)),0,1)</f>
        <v>0</v>
      </c>
      <c r="E142">
        <f>IF(ISNA(VLOOKUP($A142,List2!$AD$4:$AD$49,1,FALSE)),0,1)</f>
        <v>0</v>
      </c>
      <c r="F142">
        <f>IF(ISNA(VLOOKUP($A142,List2!$AE$4:$AE$49,1,FALSE)),0,1)</f>
        <v>0</v>
      </c>
      <c r="G142">
        <f>IF(ISNA(VLOOKUP($A142,List2!$AF$4:$AF$49,1,FALSE)),0,1)</f>
        <v>0</v>
      </c>
      <c r="H142">
        <f>IF(ISNA(VLOOKUP($A142,List2!$AG$4:$AG$49,1,FALSE)),0,1)</f>
        <v>0</v>
      </c>
      <c r="I142" s="2">
        <f t="shared" si="8"/>
        <v>0</v>
      </c>
      <c r="L142" t="str">
        <f t="shared" si="9"/>
        <v/>
      </c>
    </row>
    <row r="143" spans="1:12" x14ac:dyDescent="0.25">
      <c r="A143" t="str">
        <f>List2!A143</f>
        <v>HOPV0020</v>
      </c>
      <c r="B143" t="str">
        <f>List2!B143</f>
        <v>Kodifikace a rozvoj mezinárodního práva</v>
      </c>
      <c r="C143">
        <f>IF(ISNA(VLOOKUP($A143,List2!$AB$4:$AB$49,1,FALSE)),0,1)</f>
        <v>0</v>
      </c>
      <c r="D143">
        <f>IF(ISNA(VLOOKUP($A143,List2!$AC$4:$AC$49,1,FALSE)),0,1)</f>
        <v>0</v>
      </c>
      <c r="E143">
        <f>IF(ISNA(VLOOKUP($A143,List2!$AD$4:$AD$49,1,FALSE)),0,1)</f>
        <v>0</v>
      </c>
      <c r="F143">
        <f>IF(ISNA(VLOOKUP($A143,List2!$AE$4:$AE$49,1,FALSE)),0,1)</f>
        <v>0</v>
      </c>
      <c r="G143">
        <f>IF(ISNA(VLOOKUP($A143,List2!$AF$4:$AF$49,1,FALSE)),0,1)</f>
        <v>0</v>
      </c>
      <c r="H143">
        <f>IF(ISNA(VLOOKUP($A143,List2!$AG$4:$AG$49,1,FALSE)),0,1)</f>
        <v>0</v>
      </c>
      <c r="I143" s="2">
        <f t="shared" si="8"/>
        <v>0</v>
      </c>
      <c r="L143" t="str">
        <f t="shared" si="9"/>
        <v/>
      </c>
    </row>
    <row r="144" spans="1:12" x14ac:dyDescent="0.25">
      <c r="A144" t="str">
        <f>List2!A144</f>
        <v>HOPV0021</v>
      </c>
      <c r="B144" t="str">
        <f>List2!B144</f>
        <v>Diplomatické právo, protokol a společenská etiketa</v>
      </c>
      <c r="C144">
        <f>IF(ISNA(VLOOKUP($A144,List2!$AB$4:$AB$49,1,FALSE)),0,1)</f>
        <v>0</v>
      </c>
      <c r="D144">
        <f>IF(ISNA(VLOOKUP($A144,List2!$AC$4:$AC$49,1,FALSE)),0,1)</f>
        <v>0</v>
      </c>
      <c r="E144">
        <f>IF(ISNA(VLOOKUP($A144,List2!$AD$4:$AD$49,1,FALSE)),0,1)</f>
        <v>0</v>
      </c>
      <c r="F144">
        <f>IF(ISNA(VLOOKUP($A144,List2!$AE$4:$AE$49,1,FALSE)),0,1)</f>
        <v>0</v>
      </c>
      <c r="G144">
        <f>IF(ISNA(VLOOKUP($A144,List2!$AF$4:$AF$49,1,FALSE)),0,1)</f>
        <v>0</v>
      </c>
      <c r="H144">
        <f>IF(ISNA(VLOOKUP($A144,List2!$AG$4:$AG$49,1,FALSE)),0,1)</f>
        <v>0</v>
      </c>
      <c r="I144" s="2">
        <f t="shared" si="8"/>
        <v>0</v>
      </c>
      <c r="L144" t="str">
        <f t="shared" si="9"/>
        <v/>
      </c>
    </row>
    <row r="145" spans="1:12" x14ac:dyDescent="0.25">
      <c r="A145" t="str">
        <f>List2!A145</f>
        <v>HOPV0022</v>
      </c>
      <c r="B145" t="str">
        <f>List2!B145</f>
        <v>Mezinárodní řešení sporů</v>
      </c>
      <c r="C145">
        <f>IF(ISNA(VLOOKUP($A145,List2!$AB$4:$AB$49,1,FALSE)),0,1)</f>
        <v>0</v>
      </c>
      <c r="D145">
        <f>IF(ISNA(VLOOKUP($A145,List2!$AC$4:$AC$49,1,FALSE)),0,1)</f>
        <v>0</v>
      </c>
      <c r="E145">
        <f>IF(ISNA(VLOOKUP($A145,List2!$AD$4:$AD$49,1,FALSE)),0,1)</f>
        <v>0</v>
      </c>
      <c r="F145">
        <f>IF(ISNA(VLOOKUP($A145,List2!$AE$4:$AE$49,1,FALSE)),0,1)</f>
        <v>0</v>
      </c>
      <c r="G145">
        <f>IF(ISNA(VLOOKUP($A145,List2!$AF$4:$AF$49,1,FALSE)),0,1)</f>
        <v>0</v>
      </c>
      <c r="H145">
        <f>IF(ISNA(VLOOKUP($A145,List2!$AG$4:$AG$49,1,FALSE)),0,1)</f>
        <v>0</v>
      </c>
      <c r="I145" s="2">
        <f t="shared" si="8"/>
        <v>0</v>
      </c>
      <c r="L145" t="str">
        <f t="shared" si="9"/>
        <v/>
      </c>
    </row>
    <row r="146" spans="1:12" x14ac:dyDescent="0.25">
      <c r="A146" t="str">
        <f>List2!A146</f>
        <v>HOPV0023</v>
      </c>
      <c r="B146" t="str">
        <f>List2!B146</f>
        <v>Právo mezinárodní bezpečnosti a odzbrojení</v>
      </c>
      <c r="C146">
        <f>IF(ISNA(VLOOKUP($A146,List2!$AB$4:$AB$49,1,FALSE)),0,1)</f>
        <v>0</v>
      </c>
      <c r="D146">
        <f>IF(ISNA(VLOOKUP($A146,List2!$AC$4:$AC$49,1,FALSE)),0,1)</f>
        <v>0</v>
      </c>
      <c r="E146">
        <f>IF(ISNA(VLOOKUP($A146,List2!$AD$4:$AD$49,1,FALSE)),0,1)</f>
        <v>0</v>
      </c>
      <c r="F146">
        <f>IF(ISNA(VLOOKUP($A146,List2!$AE$4:$AE$49,1,FALSE)),0,1)</f>
        <v>0</v>
      </c>
      <c r="G146">
        <f>IF(ISNA(VLOOKUP($A146,List2!$AF$4:$AF$49,1,FALSE)),0,1)</f>
        <v>0</v>
      </c>
      <c r="H146">
        <f>IF(ISNA(VLOOKUP($A146,List2!$AG$4:$AG$49,1,FALSE)),0,1)</f>
        <v>0</v>
      </c>
      <c r="I146" s="2">
        <f t="shared" si="8"/>
        <v>0</v>
      </c>
      <c r="L146" t="str">
        <f t="shared" si="9"/>
        <v/>
      </c>
    </row>
    <row r="147" spans="1:12" x14ac:dyDescent="0.25">
      <c r="A147" t="str">
        <f>List2!A147</f>
        <v>HOPV0024</v>
      </c>
      <c r="B147" t="str">
        <f>List2!B147</f>
        <v>Mezinárodní právo trestní</v>
      </c>
      <c r="C147">
        <f>IF(ISNA(VLOOKUP($A147,List2!$AB$4:$AB$49,1,FALSE)),0,1)</f>
        <v>0</v>
      </c>
      <c r="D147">
        <f>IF(ISNA(VLOOKUP($A147,List2!$AC$4:$AC$49,1,FALSE)),0,1)</f>
        <v>0</v>
      </c>
      <c r="E147">
        <f>IF(ISNA(VLOOKUP($A147,List2!$AD$4:$AD$49,1,FALSE)),0,1)</f>
        <v>0</v>
      </c>
      <c r="F147">
        <f>IF(ISNA(VLOOKUP($A147,List2!$AE$4:$AE$49,1,FALSE)),0,1)</f>
        <v>0</v>
      </c>
      <c r="G147">
        <f>IF(ISNA(VLOOKUP($A147,List2!$AF$4:$AF$49,1,FALSE)),0,1)</f>
        <v>0</v>
      </c>
      <c r="H147">
        <f>IF(ISNA(VLOOKUP($A147,List2!$AG$4:$AG$49,1,FALSE)),0,1)</f>
        <v>0</v>
      </c>
      <c r="I147" s="2">
        <f t="shared" si="8"/>
        <v>0</v>
      </c>
      <c r="L147" t="str">
        <f t="shared" si="9"/>
        <v/>
      </c>
    </row>
    <row r="148" spans="1:12" x14ac:dyDescent="0.25">
      <c r="A148" t="str">
        <f>List2!A148</f>
        <v>HOPV0025</v>
      </c>
      <c r="B148" t="str">
        <f>List2!B148</f>
        <v>Azylové a uprchlické právo</v>
      </c>
      <c r="C148">
        <f>IF(ISNA(VLOOKUP($A148,List2!$AB$4:$AB$49,1,FALSE)),0,1)</f>
        <v>0</v>
      </c>
      <c r="D148">
        <f>IF(ISNA(VLOOKUP($A148,List2!$AC$4:$AC$49,1,FALSE)),0,1)</f>
        <v>0</v>
      </c>
      <c r="E148">
        <f>IF(ISNA(VLOOKUP($A148,List2!$AD$4:$AD$49,1,FALSE)),0,1)</f>
        <v>0</v>
      </c>
      <c r="F148">
        <f>IF(ISNA(VLOOKUP($A148,List2!$AE$4:$AE$49,1,FALSE)),0,1)</f>
        <v>0</v>
      </c>
      <c r="G148">
        <f>IF(ISNA(VLOOKUP($A148,List2!$AF$4:$AF$49,1,FALSE)),0,1)</f>
        <v>0</v>
      </c>
      <c r="H148">
        <f>IF(ISNA(VLOOKUP($A148,List2!$AG$4:$AG$49,1,FALSE)),0,1)</f>
        <v>0</v>
      </c>
      <c r="I148" s="2">
        <f t="shared" si="8"/>
        <v>0</v>
      </c>
      <c r="L148" t="str">
        <f t="shared" si="9"/>
        <v/>
      </c>
    </row>
    <row r="149" spans="1:12" x14ac:dyDescent="0.25">
      <c r="A149" t="str">
        <f>List2!A149</f>
        <v>HOPV0026</v>
      </c>
      <c r="B149" t="str">
        <f>List2!B149</f>
        <v>Evropská ochrana lidských práv</v>
      </c>
      <c r="C149">
        <f>IF(ISNA(VLOOKUP($A149,List2!$AB$4:$AB$49,1,FALSE)),0,1)</f>
        <v>0</v>
      </c>
      <c r="D149">
        <f>IF(ISNA(VLOOKUP($A149,List2!$AC$4:$AC$49,1,FALSE)),0,1)</f>
        <v>0</v>
      </c>
      <c r="E149">
        <f>IF(ISNA(VLOOKUP($A149,List2!$AD$4:$AD$49,1,FALSE)),0,1)</f>
        <v>0</v>
      </c>
      <c r="F149">
        <f>IF(ISNA(VLOOKUP($A149,List2!$AE$4:$AE$49,1,FALSE)),0,1)</f>
        <v>0</v>
      </c>
      <c r="G149">
        <f>IF(ISNA(VLOOKUP($A149,List2!$AF$4:$AF$49,1,FALSE)),0,1)</f>
        <v>0</v>
      </c>
      <c r="H149">
        <f>IF(ISNA(VLOOKUP($A149,List2!$AG$4:$AG$49,1,FALSE)),0,1)</f>
        <v>0</v>
      </c>
      <c r="I149" s="2">
        <f t="shared" si="8"/>
        <v>0</v>
      </c>
      <c r="L149" t="str">
        <f t="shared" si="9"/>
        <v/>
      </c>
    </row>
    <row r="150" spans="1:12" x14ac:dyDescent="0.25">
      <c r="A150" t="str">
        <f>List2!A150</f>
        <v>HOPV0027</v>
      </c>
      <c r="B150" t="str">
        <f>List2!B150</f>
        <v>Mezinárodní humanitární právo</v>
      </c>
      <c r="C150">
        <f>IF(ISNA(VLOOKUP($A150,List2!$AB$4:$AB$49,1,FALSE)),0,1)</f>
        <v>0</v>
      </c>
      <c r="D150">
        <f>IF(ISNA(VLOOKUP($A150,List2!$AC$4:$AC$49,1,FALSE)),0,1)</f>
        <v>0</v>
      </c>
      <c r="E150">
        <f>IF(ISNA(VLOOKUP($A150,List2!$AD$4:$AD$49,1,FALSE)),0,1)</f>
        <v>0</v>
      </c>
      <c r="F150">
        <f>IF(ISNA(VLOOKUP($A150,List2!$AE$4:$AE$49,1,FALSE)),0,1)</f>
        <v>0</v>
      </c>
      <c r="G150">
        <f>IF(ISNA(VLOOKUP($A150,List2!$AF$4:$AF$49,1,FALSE)),0,1)</f>
        <v>0</v>
      </c>
      <c r="H150">
        <f>IF(ISNA(VLOOKUP($A150,List2!$AG$4:$AG$49,1,FALSE)),0,1)</f>
        <v>0</v>
      </c>
      <c r="I150" s="2">
        <f t="shared" si="8"/>
        <v>0</v>
      </c>
      <c r="L150" t="str">
        <f t="shared" si="9"/>
        <v/>
      </c>
    </row>
    <row r="151" spans="1:12" x14ac:dyDescent="0.25">
      <c r="A151" t="str">
        <f>List2!A151</f>
        <v>HOPV0028</v>
      </c>
      <c r="B151" t="str">
        <f>List2!B151</f>
        <v>Právo mezinárodních organizací</v>
      </c>
      <c r="C151">
        <f>IF(ISNA(VLOOKUP($A151,List2!$AB$4:$AB$49,1,FALSE)),0,1)</f>
        <v>0</v>
      </c>
      <c r="D151">
        <f>IF(ISNA(VLOOKUP($A151,List2!$AC$4:$AC$49,1,FALSE)),0,1)</f>
        <v>0</v>
      </c>
      <c r="E151">
        <f>IF(ISNA(VLOOKUP($A151,List2!$AD$4:$AD$49,1,FALSE)),0,1)</f>
        <v>0</v>
      </c>
      <c r="F151">
        <f>IF(ISNA(VLOOKUP($A151,List2!$AE$4:$AE$49,1,FALSE)),0,1)</f>
        <v>0</v>
      </c>
      <c r="G151">
        <f>IF(ISNA(VLOOKUP($A151,List2!$AF$4:$AF$49,1,FALSE)),0,1)</f>
        <v>0</v>
      </c>
      <c r="H151">
        <f>IF(ISNA(VLOOKUP($A151,List2!$AG$4:$AG$49,1,FALSE)),0,1)</f>
        <v>0</v>
      </c>
      <c r="I151" s="2">
        <f t="shared" si="8"/>
        <v>0</v>
      </c>
      <c r="L151" t="str">
        <f t="shared" si="9"/>
        <v/>
      </c>
    </row>
    <row r="152" spans="1:12" x14ac:dyDescent="0.25">
      <c r="A152" t="str">
        <f>List2!A152</f>
        <v>HOPV0029</v>
      </c>
      <c r="B152" t="str">
        <f>List2!B152</f>
        <v>Space and telecommunications law</v>
      </c>
      <c r="C152">
        <f>IF(ISNA(VLOOKUP($A152,List2!$AB$4:$AB$49,1,FALSE)),0,1)</f>
        <v>0</v>
      </c>
      <c r="D152">
        <f>IF(ISNA(VLOOKUP($A152,List2!$AC$4:$AC$49,1,FALSE)),0,1)</f>
        <v>0</v>
      </c>
      <c r="E152">
        <f>IF(ISNA(VLOOKUP($A152,List2!$AD$4:$AD$49,1,FALSE)),0,1)</f>
        <v>0</v>
      </c>
      <c r="F152">
        <f>IF(ISNA(VLOOKUP($A152,List2!$AE$4:$AE$49,1,FALSE)),0,1)</f>
        <v>0</v>
      </c>
      <c r="G152">
        <f>IF(ISNA(VLOOKUP($A152,List2!$AF$4:$AF$49,1,FALSE)),0,1)</f>
        <v>0</v>
      </c>
      <c r="H152">
        <f>IF(ISNA(VLOOKUP($A152,List2!$AG$4:$AG$49,1,FALSE)),0,1)</f>
        <v>0</v>
      </c>
      <c r="I152" s="2">
        <f t="shared" si="8"/>
        <v>0</v>
      </c>
      <c r="L152" t="str">
        <f t="shared" si="9"/>
        <v/>
      </c>
    </row>
    <row r="153" spans="1:12" x14ac:dyDescent="0.25">
      <c r="A153" t="str">
        <f>List2!A153</f>
        <v>HOPV0030</v>
      </c>
      <c r="B153" t="str">
        <f>List2!B153</f>
        <v>Právo mezinárodních smluv</v>
      </c>
      <c r="C153">
        <f>IF(ISNA(VLOOKUP($A153,List2!$AB$4:$AB$49,1,FALSE)),0,1)</f>
        <v>0</v>
      </c>
      <c r="D153">
        <f>IF(ISNA(VLOOKUP($A153,List2!$AC$4:$AC$49,1,FALSE)),0,1)</f>
        <v>0</v>
      </c>
      <c r="E153">
        <f>IF(ISNA(VLOOKUP($A153,List2!$AD$4:$AD$49,1,FALSE)),0,1)</f>
        <v>0</v>
      </c>
      <c r="F153">
        <f>IF(ISNA(VLOOKUP($A153,List2!$AE$4:$AE$49,1,FALSE)),0,1)</f>
        <v>0</v>
      </c>
      <c r="G153">
        <f>IF(ISNA(VLOOKUP($A153,List2!$AF$4:$AF$49,1,FALSE)),0,1)</f>
        <v>0</v>
      </c>
      <c r="H153">
        <f>IF(ISNA(VLOOKUP($A153,List2!$AG$4:$AG$49,1,FALSE)),0,1)</f>
        <v>0</v>
      </c>
      <c r="I153" s="2">
        <f t="shared" si="8"/>
        <v>0</v>
      </c>
      <c r="L153" t="str">
        <f t="shared" si="9"/>
        <v/>
      </c>
    </row>
    <row r="154" spans="1:12" x14ac:dyDescent="0.25">
      <c r="A154" t="str">
        <f>List2!A154</f>
        <v>HOPV0031</v>
      </c>
      <c r="B154" t="str">
        <f>List2!B154</f>
        <v>Bytové právo</v>
      </c>
      <c r="C154">
        <f>IF(ISNA(VLOOKUP($A154,List2!$AB$4:$AB$49,1,FALSE)),0,1)</f>
        <v>0</v>
      </c>
      <c r="D154">
        <f>IF(ISNA(VLOOKUP($A154,List2!$AC$4:$AC$49,1,FALSE)),0,1)</f>
        <v>0</v>
      </c>
      <c r="E154">
        <f>IF(ISNA(VLOOKUP($A154,List2!$AD$4:$AD$49,1,FALSE)),0,1)</f>
        <v>0</v>
      </c>
      <c r="F154">
        <f>IF(ISNA(VLOOKUP($A154,List2!$AE$4:$AE$49,1,FALSE)),0,1)</f>
        <v>0</v>
      </c>
      <c r="G154">
        <f>IF(ISNA(VLOOKUP($A154,List2!$AF$4:$AF$49,1,FALSE)),0,1)</f>
        <v>0</v>
      </c>
      <c r="H154">
        <f>IF(ISNA(VLOOKUP($A154,List2!$AG$4:$AG$49,1,FALSE)),0,1)</f>
        <v>0</v>
      </c>
      <c r="I154" s="2">
        <f t="shared" si="8"/>
        <v>0</v>
      </c>
      <c r="L154" t="str">
        <f t="shared" si="9"/>
        <v/>
      </c>
    </row>
    <row r="155" spans="1:12" x14ac:dyDescent="0.25">
      <c r="A155" t="str">
        <f>List2!A155</f>
        <v>HOPV0034</v>
      </c>
      <c r="B155" t="str">
        <f>List2!B155</f>
        <v>Právní ochrana dítěte</v>
      </c>
      <c r="C155">
        <f>IF(ISNA(VLOOKUP($A155,List2!$AB$4:$AB$49,1,FALSE)),0,1)</f>
        <v>0</v>
      </c>
      <c r="D155">
        <f>IF(ISNA(VLOOKUP($A155,List2!$AC$4:$AC$49,1,FALSE)),0,1)</f>
        <v>0</v>
      </c>
      <c r="E155">
        <f>IF(ISNA(VLOOKUP($A155,List2!$AD$4:$AD$49,1,FALSE)),0,1)</f>
        <v>0</v>
      </c>
      <c r="F155">
        <f>IF(ISNA(VLOOKUP($A155,List2!$AE$4:$AE$49,1,FALSE)),0,1)</f>
        <v>0</v>
      </c>
      <c r="G155">
        <f>IF(ISNA(VLOOKUP($A155,List2!$AF$4:$AF$49,1,FALSE)),0,1)</f>
        <v>0</v>
      </c>
      <c r="H155">
        <f>IF(ISNA(VLOOKUP($A155,List2!$AG$4:$AG$49,1,FALSE)),0,1)</f>
        <v>0</v>
      </c>
      <c r="I155" s="2">
        <f t="shared" si="8"/>
        <v>0</v>
      </c>
      <c r="L155" t="str">
        <f t="shared" si="9"/>
        <v/>
      </c>
    </row>
    <row r="156" spans="1:12" x14ac:dyDescent="0.25">
      <c r="A156" t="str">
        <f>List2!A156</f>
        <v>HOPV0035</v>
      </c>
      <c r="B156" t="str">
        <f>List2!B156</f>
        <v>Katastr nemovitostí</v>
      </c>
      <c r="C156">
        <f>IF(ISNA(VLOOKUP($A156,List2!$AB$4:$AB$49,1,FALSE)),0,1)</f>
        <v>0</v>
      </c>
      <c r="D156">
        <f>IF(ISNA(VLOOKUP($A156,List2!$AC$4:$AC$49,1,FALSE)),0,1)</f>
        <v>0</v>
      </c>
      <c r="E156">
        <f>IF(ISNA(VLOOKUP($A156,List2!$AD$4:$AD$49,1,FALSE)),0,1)</f>
        <v>0</v>
      </c>
      <c r="F156">
        <f>IF(ISNA(VLOOKUP($A156,List2!$AE$4:$AE$49,1,FALSE)),0,1)</f>
        <v>0</v>
      </c>
      <c r="G156">
        <f>IF(ISNA(VLOOKUP($A156,List2!$AF$4:$AF$49,1,FALSE)),0,1)</f>
        <v>0</v>
      </c>
      <c r="H156">
        <f>IF(ISNA(VLOOKUP($A156,List2!$AG$4:$AG$49,1,FALSE)),0,1)</f>
        <v>0</v>
      </c>
      <c r="I156" s="2">
        <f t="shared" si="8"/>
        <v>0</v>
      </c>
      <c r="L156" t="str">
        <f t="shared" si="9"/>
        <v/>
      </c>
    </row>
    <row r="157" spans="1:12" x14ac:dyDescent="0.25">
      <c r="A157" t="str">
        <f>List2!A157</f>
        <v>HOPV0036</v>
      </c>
      <c r="B157" t="str">
        <f>List2!B157</f>
        <v>Právnická povolání v justici</v>
      </c>
      <c r="C157">
        <f>IF(ISNA(VLOOKUP($A157,List2!$AB$4:$AB$49,1,FALSE)),0,1)</f>
        <v>0</v>
      </c>
      <c r="D157">
        <f>IF(ISNA(VLOOKUP($A157,List2!$AC$4:$AC$49,1,FALSE)),0,1)</f>
        <v>0</v>
      </c>
      <c r="E157">
        <f>IF(ISNA(VLOOKUP($A157,List2!$AD$4:$AD$49,1,FALSE)),0,1)</f>
        <v>0</v>
      </c>
      <c r="F157">
        <f>IF(ISNA(VLOOKUP($A157,List2!$AE$4:$AE$49,1,FALSE)),0,1)</f>
        <v>0</v>
      </c>
      <c r="G157">
        <f>IF(ISNA(VLOOKUP($A157,List2!$AF$4:$AF$49,1,FALSE)),0,1)</f>
        <v>0</v>
      </c>
      <c r="H157">
        <f>IF(ISNA(VLOOKUP($A157,List2!$AG$4:$AG$49,1,FALSE)),0,1)</f>
        <v>0</v>
      </c>
      <c r="I157" s="2">
        <f t="shared" si="8"/>
        <v>0</v>
      </c>
      <c r="L157" t="str">
        <f t="shared" si="9"/>
        <v/>
      </c>
    </row>
    <row r="158" spans="1:12" x14ac:dyDescent="0.25">
      <c r="A158" t="str">
        <f>List2!A158</f>
        <v>HOPV0037</v>
      </c>
      <c r="B158" t="str">
        <f>List2!B158</f>
        <v>Insolvenční právo</v>
      </c>
      <c r="C158">
        <f>IF(ISNA(VLOOKUP($A158,List2!$AB$4:$AB$49,1,FALSE)),0,1)</f>
        <v>0</v>
      </c>
      <c r="D158">
        <f>IF(ISNA(VLOOKUP($A158,List2!$AC$4:$AC$49,1,FALSE)),0,1)</f>
        <v>0</v>
      </c>
      <c r="E158">
        <f>IF(ISNA(VLOOKUP($A158,List2!$AD$4:$AD$49,1,FALSE)),0,1)</f>
        <v>0</v>
      </c>
      <c r="F158">
        <f>IF(ISNA(VLOOKUP($A158,List2!$AE$4:$AE$49,1,FALSE)),0,1)</f>
        <v>0</v>
      </c>
      <c r="G158">
        <f>IF(ISNA(VLOOKUP($A158,List2!$AF$4:$AF$49,1,FALSE)),0,1)</f>
        <v>0</v>
      </c>
      <c r="H158">
        <f>IF(ISNA(VLOOKUP($A158,List2!$AG$4:$AG$49,1,FALSE)),0,1)</f>
        <v>0</v>
      </c>
      <c r="I158" s="2">
        <f t="shared" si="8"/>
        <v>0</v>
      </c>
      <c r="L158" t="str">
        <f t="shared" si="9"/>
        <v/>
      </c>
    </row>
    <row r="159" spans="1:12" x14ac:dyDescent="0.25">
      <c r="A159" t="str">
        <f>List2!A159</f>
        <v>HOPV0038</v>
      </c>
      <c r="B159" t="str">
        <f>List2!B159</f>
        <v>Introduction to the English Legal systém</v>
      </c>
      <c r="C159">
        <f>IF(ISNA(VLOOKUP($A159,List2!$AB$4:$AB$49,1,FALSE)),0,1)</f>
        <v>0</v>
      </c>
      <c r="D159">
        <f>IF(ISNA(VLOOKUP($A159,List2!$AC$4:$AC$49,1,FALSE)),0,1)</f>
        <v>0</v>
      </c>
      <c r="E159">
        <f>IF(ISNA(VLOOKUP($A159,List2!$AD$4:$AD$49,1,FALSE)),0,1)</f>
        <v>0</v>
      </c>
      <c r="F159">
        <f>IF(ISNA(VLOOKUP($A159,List2!$AE$4:$AE$49,1,FALSE)),0,1)</f>
        <v>0</v>
      </c>
      <c r="G159">
        <f>IF(ISNA(VLOOKUP($A159,List2!$AF$4:$AF$49,1,FALSE)),0,1)</f>
        <v>0</v>
      </c>
      <c r="H159">
        <f>IF(ISNA(VLOOKUP($A159,List2!$AG$4:$AG$49,1,FALSE)),0,1)</f>
        <v>0</v>
      </c>
      <c r="I159" s="2">
        <f t="shared" si="8"/>
        <v>0</v>
      </c>
      <c r="L159" t="str">
        <f t="shared" si="9"/>
        <v/>
      </c>
    </row>
    <row r="160" spans="1:12" x14ac:dyDescent="0.25">
      <c r="A160" t="str">
        <f>List2!A160</f>
        <v>HOPV0039</v>
      </c>
      <c r="B160" t="str">
        <f>List2!B160</f>
        <v>Bankovní obchody</v>
      </c>
      <c r="C160">
        <f>IF(ISNA(VLOOKUP($A160,List2!$AB$4:$AB$49,1,FALSE)),0,1)</f>
        <v>0</v>
      </c>
      <c r="D160">
        <f>IF(ISNA(VLOOKUP($A160,List2!$AC$4:$AC$49,1,FALSE)),0,1)</f>
        <v>0</v>
      </c>
      <c r="E160">
        <f>IF(ISNA(VLOOKUP($A160,List2!$AD$4:$AD$49,1,FALSE)),0,1)</f>
        <v>0</v>
      </c>
      <c r="F160">
        <f>IF(ISNA(VLOOKUP($A160,List2!$AE$4:$AE$49,1,FALSE)),0,1)</f>
        <v>0</v>
      </c>
      <c r="G160">
        <f>IF(ISNA(VLOOKUP($A160,List2!$AF$4:$AF$49,1,FALSE)),0,1)</f>
        <v>0</v>
      </c>
      <c r="H160">
        <f>IF(ISNA(VLOOKUP($A160,List2!$AG$4:$AG$49,1,FALSE)),0,1)</f>
        <v>0</v>
      </c>
      <c r="I160" s="2">
        <f t="shared" si="8"/>
        <v>0</v>
      </c>
      <c r="L160" t="str">
        <f t="shared" si="9"/>
        <v/>
      </c>
    </row>
    <row r="161" spans="1:12" x14ac:dyDescent="0.25">
      <c r="A161" t="str">
        <f>List2!A161</f>
        <v>HOPV0040</v>
      </c>
      <c r="B161" t="str">
        <f>List2!B161</f>
        <v>Právní otázky správy a řízení akciových společností (corporate governance)</v>
      </c>
      <c r="C161">
        <f>IF(ISNA(VLOOKUP($A161,List2!$AB$4:$AB$49,1,FALSE)),0,1)</f>
        <v>0</v>
      </c>
      <c r="D161">
        <f>IF(ISNA(VLOOKUP($A161,List2!$AC$4:$AC$49,1,FALSE)),0,1)</f>
        <v>0</v>
      </c>
      <c r="E161">
        <f>IF(ISNA(VLOOKUP($A161,List2!$AD$4:$AD$49,1,FALSE)),0,1)</f>
        <v>0</v>
      </c>
      <c r="F161">
        <f>IF(ISNA(VLOOKUP($A161,List2!$AE$4:$AE$49,1,FALSE)),0,1)</f>
        <v>0</v>
      </c>
      <c r="G161">
        <f>IF(ISNA(VLOOKUP($A161,List2!$AF$4:$AF$49,1,FALSE)),0,1)</f>
        <v>0</v>
      </c>
      <c r="H161">
        <f>IF(ISNA(VLOOKUP($A161,List2!$AG$4:$AG$49,1,FALSE)),0,1)</f>
        <v>0</v>
      </c>
      <c r="I161" s="2">
        <f t="shared" si="8"/>
        <v>0</v>
      </c>
      <c r="L161" t="str">
        <f t="shared" si="9"/>
        <v/>
      </c>
    </row>
    <row r="162" spans="1:12" x14ac:dyDescent="0.25">
      <c r="A162" t="str">
        <f>List2!A162</f>
        <v>HOPV0041</v>
      </c>
      <c r="B162" t="str">
        <f>List2!B162</f>
        <v>Právo cenných papírů</v>
      </c>
      <c r="C162">
        <f>IF(ISNA(VLOOKUP($A162,List2!$AB$4:$AB$49,1,FALSE)),0,1)</f>
        <v>0</v>
      </c>
      <c r="D162">
        <f>IF(ISNA(VLOOKUP($A162,List2!$AC$4:$AC$49,1,FALSE)),0,1)</f>
        <v>0</v>
      </c>
      <c r="E162">
        <f>IF(ISNA(VLOOKUP($A162,List2!$AD$4:$AD$49,1,FALSE)),0,1)</f>
        <v>0</v>
      </c>
      <c r="F162">
        <f>IF(ISNA(VLOOKUP($A162,List2!$AE$4:$AE$49,1,FALSE)),0,1)</f>
        <v>0</v>
      </c>
      <c r="G162">
        <f>IF(ISNA(VLOOKUP($A162,List2!$AF$4:$AF$49,1,FALSE)),0,1)</f>
        <v>0</v>
      </c>
      <c r="H162">
        <f>IF(ISNA(VLOOKUP($A162,List2!$AG$4:$AG$49,1,FALSE)),0,1)</f>
        <v>0</v>
      </c>
      <c r="I162" s="2">
        <f t="shared" si="8"/>
        <v>0</v>
      </c>
      <c r="L162" t="str">
        <f t="shared" si="9"/>
        <v/>
      </c>
    </row>
    <row r="163" spans="1:12" x14ac:dyDescent="0.25">
      <c r="A163" t="str">
        <f>List2!A163</f>
        <v>HOPV0042</v>
      </c>
      <c r="B163" t="str">
        <f>List2!B163</f>
        <v>Právo proti nekalé soutěži</v>
      </c>
      <c r="C163">
        <f>IF(ISNA(VLOOKUP($A163,List2!$AB$4:$AB$49,1,FALSE)),0,1)</f>
        <v>0</v>
      </c>
      <c r="D163">
        <f>IF(ISNA(VLOOKUP($A163,List2!$AC$4:$AC$49,1,FALSE)),0,1)</f>
        <v>0</v>
      </c>
      <c r="E163">
        <f>IF(ISNA(VLOOKUP($A163,List2!$AD$4:$AD$49,1,FALSE)),0,1)</f>
        <v>0</v>
      </c>
      <c r="F163">
        <f>IF(ISNA(VLOOKUP($A163,List2!$AE$4:$AE$49,1,FALSE)),0,1)</f>
        <v>0</v>
      </c>
      <c r="G163">
        <f>IF(ISNA(VLOOKUP($A163,List2!$AF$4:$AF$49,1,FALSE)),0,1)</f>
        <v>0</v>
      </c>
      <c r="H163">
        <f>IF(ISNA(VLOOKUP($A163,List2!$AG$4:$AG$49,1,FALSE)),0,1)</f>
        <v>0</v>
      </c>
      <c r="I163" s="2">
        <f t="shared" si="8"/>
        <v>0</v>
      </c>
      <c r="L163" t="str">
        <f t="shared" si="9"/>
        <v/>
      </c>
    </row>
    <row r="164" spans="1:12" x14ac:dyDescent="0.25">
      <c r="A164" t="str">
        <f>List2!A164</f>
        <v>HOPV0044</v>
      </c>
      <c r="B164" t="str">
        <f>List2!B164</f>
        <v>Evropské mezinárodní právo soukromé</v>
      </c>
      <c r="C164">
        <f>IF(ISNA(VLOOKUP($A164,List2!$AB$4:$AB$49,1,FALSE)),0,1)</f>
        <v>0</v>
      </c>
      <c r="D164">
        <f>IF(ISNA(VLOOKUP($A164,List2!$AC$4:$AC$49,1,FALSE)),0,1)</f>
        <v>0</v>
      </c>
      <c r="E164">
        <f>IF(ISNA(VLOOKUP($A164,List2!$AD$4:$AD$49,1,FALSE)),0,1)</f>
        <v>0</v>
      </c>
      <c r="F164">
        <f>IF(ISNA(VLOOKUP($A164,List2!$AE$4:$AE$49,1,FALSE)),0,1)</f>
        <v>0</v>
      </c>
      <c r="G164">
        <f>IF(ISNA(VLOOKUP($A164,List2!$AF$4:$AF$49,1,FALSE)),0,1)</f>
        <v>0</v>
      </c>
      <c r="H164">
        <f>IF(ISNA(VLOOKUP($A164,List2!$AG$4:$AG$49,1,FALSE)),0,1)</f>
        <v>0</v>
      </c>
      <c r="I164" s="2">
        <f t="shared" si="8"/>
        <v>0</v>
      </c>
      <c r="L164" t="str">
        <f t="shared" si="9"/>
        <v/>
      </c>
    </row>
    <row r="165" spans="1:12" x14ac:dyDescent="0.25">
      <c r="A165" t="str">
        <f>List2!A165</f>
        <v>HOPV0045</v>
      </c>
      <c r="B165" t="str">
        <f>List2!B165</f>
        <v>Mezinárodní mediální právo</v>
      </c>
      <c r="C165">
        <f>IF(ISNA(VLOOKUP($A165,List2!$AB$4:$AB$49,1,FALSE)),0,1)</f>
        <v>0</v>
      </c>
      <c r="D165">
        <f>IF(ISNA(VLOOKUP($A165,List2!$AC$4:$AC$49,1,FALSE)),0,1)</f>
        <v>0</v>
      </c>
      <c r="E165">
        <f>IF(ISNA(VLOOKUP($A165,List2!$AD$4:$AD$49,1,FALSE)),0,1)</f>
        <v>0</v>
      </c>
      <c r="F165">
        <f>IF(ISNA(VLOOKUP($A165,List2!$AE$4:$AE$49,1,FALSE)),0,1)</f>
        <v>0</v>
      </c>
      <c r="G165">
        <f>IF(ISNA(VLOOKUP($A165,List2!$AF$4:$AF$49,1,FALSE)),0,1)</f>
        <v>0</v>
      </c>
      <c r="H165">
        <f>IF(ISNA(VLOOKUP($A165,List2!$AG$4:$AG$49,1,FALSE)),0,1)</f>
        <v>0</v>
      </c>
      <c r="I165" s="2">
        <f t="shared" si="8"/>
        <v>0</v>
      </c>
      <c r="L165" t="str">
        <f t="shared" si="9"/>
        <v/>
      </c>
    </row>
    <row r="166" spans="1:12" x14ac:dyDescent="0.25">
      <c r="A166" t="str">
        <f>List2!A166</f>
        <v>HOPV0046</v>
      </c>
      <c r="B166" t="str">
        <f>List2!B166</f>
        <v>Závazkové vztahy v mezinárodní investiční výstavbě</v>
      </c>
      <c r="C166">
        <f>IF(ISNA(VLOOKUP($A166,List2!$AB$4:$AB$49,1,FALSE)),0,1)</f>
        <v>0</v>
      </c>
      <c r="D166">
        <f>IF(ISNA(VLOOKUP($A166,List2!$AC$4:$AC$49,1,FALSE)),0,1)</f>
        <v>0</v>
      </c>
      <c r="E166">
        <f>IF(ISNA(VLOOKUP($A166,List2!$AD$4:$AD$49,1,FALSE)),0,1)</f>
        <v>0</v>
      </c>
      <c r="F166">
        <f>IF(ISNA(VLOOKUP($A166,List2!$AE$4:$AE$49,1,FALSE)),0,1)</f>
        <v>0</v>
      </c>
      <c r="G166">
        <f>IF(ISNA(VLOOKUP($A166,List2!$AF$4:$AF$49,1,FALSE)),0,1)</f>
        <v>0</v>
      </c>
      <c r="H166">
        <f>IF(ISNA(VLOOKUP($A166,List2!$AG$4:$AG$49,1,FALSE)),0,1)</f>
        <v>0</v>
      </c>
      <c r="I166" s="2">
        <f t="shared" si="8"/>
        <v>0</v>
      </c>
      <c r="L166" t="str">
        <f t="shared" si="9"/>
        <v/>
      </c>
    </row>
    <row r="167" spans="1:12" x14ac:dyDescent="0.25">
      <c r="A167" t="str">
        <f>List2!A167</f>
        <v>HOPV0047</v>
      </c>
      <c r="B167" t="str">
        <f>List2!B167</f>
        <v>Diskriminace a sociální právo</v>
      </c>
      <c r="C167">
        <f>IF(ISNA(VLOOKUP($A167,List2!$AB$4:$AB$49,1,FALSE)),0,1)</f>
        <v>0</v>
      </c>
      <c r="D167">
        <f>IF(ISNA(VLOOKUP($A167,List2!$AC$4:$AC$49,1,FALSE)),0,1)</f>
        <v>0</v>
      </c>
      <c r="E167">
        <f>IF(ISNA(VLOOKUP($A167,List2!$AD$4:$AD$49,1,FALSE)),0,1)</f>
        <v>0</v>
      </c>
      <c r="F167">
        <f>IF(ISNA(VLOOKUP($A167,List2!$AE$4:$AE$49,1,FALSE)),0,1)</f>
        <v>0</v>
      </c>
      <c r="G167">
        <f>IF(ISNA(VLOOKUP($A167,List2!$AF$4:$AF$49,1,FALSE)),0,1)</f>
        <v>0</v>
      </c>
      <c r="H167">
        <f>IF(ISNA(VLOOKUP($A167,List2!$AG$4:$AG$49,1,FALSE)),0,1)</f>
        <v>0</v>
      </c>
      <c r="I167" s="2">
        <f t="shared" si="8"/>
        <v>0</v>
      </c>
      <c r="L167" t="str">
        <f t="shared" si="9"/>
        <v/>
      </c>
    </row>
    <row r="168" spans="1:12" x14ac:dyDescent="0.25">
      <c r="A168" t="str">
        <f>List2!A168</f>
        <v>HOPV0048</v>
      </c>
      <c r="B168" t="str">
        <f>List2!B168</f>
        <v>Introduction to US Law</v>
      </c>
      <c r="C168">
        <f>IF(ISNA(VLOOKUP($A168,List2!$AB$4:$AB$49,1,FALSE)),0,1)</f>
        <v>0</v>
      </c>
      <c r="D168">
        <f>IF(ISNA(VLOOKUP($A168,List2!$AC$4:$AC$49,1,FALSE)),0,1)</f>
        <v>0</v>
      </c>
      <c r="E168">
        <f>IF(ISNA(VLOOKUP($A168,List2!$AD$4:$AD$49,1,FALSE)),0,1)</f>
        <v>0</v>
      </c>
      <c r="F168">
        <f>IF(ISNA(VLOOKUP($A168,List2!$AE$4:$AE$49,1,FALSE)),0,1)</f>
        <v>0</v>
      </c>
      <c r="G168">
        <f>IF(ISNA(VLOOKUP($A168,List2!$AF$4:$AF$49,1,FALSE)),0,1)</f>
        <v>0</v>
      </c>
      <c r="H168">
        <f>IF(ISNA(VLOOKUP($A168,List2!$AG$4:$AG$49,1,FALSE)),0,1)</f>
        <v>0</v>
      </c>
      <c r="I168" s="2">
        <f t="shared" si="8"/>
        <v>0</v>
      </c>
      <c r="L168" t="str">
        <f t="shared" si="9"/>
        <v/>
      </c>
    </row>
    <row r="169" spans="1:12" x14ac:dyDescent="0.25">
      <c r="A169" t="str">
        <f>List2!A169</f>
        <v>HOPV0049</v>
      </c>
      <c r="B169" t="str">
        <f>List2!B169</f>
        <v>Migrace a sociální právo</v>
      </c>
      <c r="C169">
        <f>IF(ISNA(VLOOKUP($A169,List2!$AB$4:$AB$49,1,FALSE)),0,1)</f>
        <v>0</v>
      </c>
      <c r="D169">
        <f>IF(ISNA(VLOOKUP($A169,List2!$AC$4:$AC$49,1,FALSE)),0,1)</f>
        <v>0</v>
      </c>
      <c r="E169">
        <f>IF(ISNA(VLOOKUP($A169,List2!$AD$4:$AD$49,1,FALSE)),0,1)</f>
        <v>0</v>
      </c>
      <c r="F169">
        <f>IF(ISNA(VLOOKUP($A169,List2!$AE$4:$AE$49,1,FALSE)),0,1)</f>
        <v>0</v>
      </c>
      <c r="G169">
        <f>IF(ISNA(VLOOKUP($A169,List2!$AF$4:$AF$49,1,FALSE)),0,1)</f>
        <v>0</v>
      </c>
      <c r="H169">
        <f>IF(ISNA(VLOOKUP($A169,List2!$AG$4:$AG$49,1,FALSE)),0,1)</f>
        <v>0</v>
      </c>
      <c r="I169" s="2">
        <f t="shared" si="8"/>
        <v>0</v>
      </c>
      <c r="L169" t="str">
        <f t="shared" si="9"/>
        <v/>
      </c>
    </row>
    <row r="170" spans="1:12" x14ac:dyDescent="0.25">
      <c r="A170" t="str">
        <f>List2!A170</f>
        <v>HOPV0050</v>
      </c>
      <c r="B170" t="str">
        <f>List2!B170</f>
        <v>Ochrana osobních údajů se zaměřením zejména na pracovněprávní vztahy</v>
      </c>
      <c r="C170">
        <f>IF(ISNA(VLOOKUP($A170,List2!$AB$4:$AB$49,1,FALSE)),0,1)</f>
        <v>0</v>
      </c>
      <c r="D170">
        <f>IF(ISNA(VLOOKUP($A170,List2!$AC$4:$AC$49,1,FALSE)),0,1)</f>
        <v>0</v>
      </c>
      <c r="E170">
        <f>IF(ISNA(VLOOKUP($A170,List2!$AD$4:$AD$49,1,FALSE)),0,1)</f>
        <v>0</v>
      </c>
      <c r="F170">
        <f>IF(ISNA(VLOOKUP($A170,List2!$AE$4:$AE$49,1,FALSE)),0,1)</f>
        <v>0</v>
      </c>
      <c r="G170">
        <f>IF(ISNA(VLOOKUP($A170,List2!$AF$4:$AF$49,1,FALSE)),0,1)</f>
        <v>0</v>
      </c>
      <c r="H170">
        <f>IF(ISNA(VLOOKUP($A170,List2!$AG$4:$AG$49,1,FALSE)),0,1)</f>
        <v>0</v>
      </c>
      <c r="I170" s="2">
        <f t="shared" si="8"/>
        <v>0</v>
      </c>
      <c r="L170" t="str">
        <f t="shared" si="9"/>
        <v/>
      </c>
    </row>
    <row r="171" spans="1:12" x14ac:dyDescent="0.25">
      <c r="A171" t="str">
        <f>List2!A171</f>
        <v>HOPV0051</v>
      </c>
      <c r="B171" t="str">
        <f>List2!B171</f>
        <v>Politika zaměstnanosti a personální řízení</v>
      </c>
      <c r="C171">
        <f>IF(ISNA(VLOOKUP($A171,List2!$AB$4:$AB$49,1,FALSE)),0,1)</f>
        <v>0</v>
      </c>
      <c r="D171">
        <f>IF(ISNA(VLOOKUP($A171,List2!$AC$4:$AC$49,1,FALSE)),0,1)</f>
        <v>0</v>
      </c>
      <c r="E171">
        <f>IF(ISNA(VLOOKUP($A171,List2!$AD$4:$AD$49,1,FALSE)),0,1)</f>
        <v>0</v>
      </c>
      <c r="F171">
        <f>IF(ISNA(VLOOKUP($A171,List2!$AE$4:$AE$49,1,FALSE)),0,1)</f>
        <v>0</v>
      </c>
      <c r="G171">
        <f>IF(ISNA(VLOOKUP($A171,List2!$AF$4:$AF$49,1,FALSE)),0,1)</f>
        <v>0</v>
      </c>
      <c r="H171">
        <f>IF(ISNA(VLOOKUP($A171,List2!$AG$4:$AG$49,1,FALSE)),0,1)</f>
        <v>0</v>
      </c>
      <c r="I171" s="2">
        <f t="shared" si="8"/>
        <v>0</v>
      </c>
      <c r="L171" t="str">
        <f t="shared" si="9"/>
        <v/>
      </c>
    </row>
    <row r="172" spans="1:12" x14ac:dyDescent="0.25">
      <c r="A172" t="str">
        <f>List2!A172</f>
        <v>HOPV0053</v>
      </c>
      <c r="B172" t="str">
        <f>List2!B172</f>
        <v>Pracovní právo v aplikační praxi</v>
      </c>
      <c r="C172">
        <f>IF(ISNA(VLOOKUP($A172,List2!$AB$4:$AB$49,1,FALSE)),0,1)</f>
        <v>0</v>
      </c>
      <c r="D172">
        <f>IF(ISNA(VLOOKUP($A172,List2!$AC$4:$AC$49,1,FALSE)),0,1)</f>
        <v>0</v>
      </c>
      <c r="E172">
        <f>IF(ISNA(VLOOKUP($A172,List2!$AD$4:$AD$49,1,FALSE)),0,1)</f>
        <v>0</v>
      </c>
      <c r="F172">
        <f>IF(ISNA(VLOOKUP($A172,List2!$AE$4:$AE$49,1,FALSE)),0,1)</f>
        <v>0</v>
      </c>
      <c r="G172">
        <f>IF(ISNA(VLOOKUP($A172,List2!$AF$4:$AF$49,1,FALSE)),0,1)</f>
        <v>0</v>
      </c>
      <c r="H172">
        <f>IF(ISNA(VLOOKUP($A172,List2!$AG$4:$AG$49,1,FALSE)),0,1)</f>
        <v>0</v>
      </c>
      <c r="I172" s="2">
        <f t="shared" si="8"/>
        <v>0</v>
      </c>
      <c r="L172" t="str">
        <f t="shared" si="9"/>
        <v/>
      </c>
    </row>
    <row r="173" spans="1:12" x14ac:dyDescent="0.25">
      <c r="A173" t="str">
        <f>List2!A173</f>
        <v>HOPV0054</v>
      </c>
      <c r="B173" t="str">
        <f>List2!B173</f>
        <v>Rodinná politika</v>
      </c>
      <c r="C173">
        <f>IF(ISNA(VLOOKUP($A173,List2!$AB$4:$AB$49,1,FALSE)),0,1)</f>
        <v>0</v>
      </c>
      <c r="D173">
        <f>IF(ISNA(VLOOKUP($A173,List2!$AC$4:$AC$49,1,FALSE)),0,1)</f>
        <v>0</v>
      </c>
      <c r="E173">
        <f>IF(ISNA(VLOOKUP($A173,List2!$AD$4:$AD$49,1,FALSE)),0,1)</f>
        <v>0</v>
      </c>
      <c r="F173">
        <f>IF(ISNA(VLOOKUP($A173,List2!$AE$4:$AE$49,1,FALSE)),0,1)</f>
        <v>0</v>
      </c>
      <c r="G173">
        <f>IF(ISNA(VLOOKUP($A173,List2!$AF$4:$AF$49,1,FALSE)),0,1)</f>
        <v>0</v>
      </c>
      <c r="H173">
        <f>IF(ISNA(VLOOKUP($A173,List2!$AG$4:$AG$49,1,FALSE)),0,1)</f>
        <v>0</v>
      </c>
      <c r="I173" s="2">
        <f t="shared" si="8"/>
        <v>0</v>
      </c>
      <c r="L173" t="str">
        <f t="shared" si="9"/>
        <v/>
      </c>
    </row>
    <row r="174" spans="1:12" x14ac:dyDescent="0.25">
      <c r="A174" t="str">
        <f>List2!A174</f>
        <v>HOPV0056</v>
      </c>
      <c r="B174" t="str">
        <f>List2!B174</f>
        <v>Sociální deviace</v>
      </c>
      <c r="C174">
        <f>IF(ISNA(VLOOKUP($A174,List2!$AB$4:$AB$49,1,FALSE)),0,1)</f>
        <v>0</v>
      </c>
      <c r="D174">
        <f>IF(ISNA(VLOOKUP($A174,List2!$AC$4:$AC$49,1,FALSE)),0,1)</f>
        <v>0</v>
      </c>
      <c r="E174">
        <f>IF(ISNA(VLOOKUP($A174,List2!$AD$4:$AD$49,1,FALSE)),0,1)</f>
        <v>0</v>
      </c>
      <c r="F174">
        <f>IF(ISNA(VLOOKUP($A174,List2!$AE$4:$AE$49,1,FALSE)),0,1)</f>
        <v>0</v>
      </c>
      <c r="G174">
        <f>IF(ISNA(VLOOKUP($A174,List2!$AF$4:$AF$49,1,FALSE)),0,1)</f>
        <v>0</v>
      </c>
      <c r="H174">
        <f>IF(ISNA(VLOOKUP($A174,List2!$AG$4:$AG$49,1,FALSE)),0,1)</f>
        <v>0</v>
      </c>
      <c r="I174" s="2">
        <f t="shared" si="8"/>
        <v>0</v>
      </c>
      <c r="L174" t="str">
        <f t="shared" si="9"/>
        <v/>
      </c>
    </row>
    <row r="175" spans="1:12" x14ac:dyDescent="0.25">
      <c r="A175" t="str">
        <f>List2!A175</f>
        <v>HOPV0058</v>
      </c>
      <c r="B175" t="str">
        <f>List2!B175</f>
        <v>Specifické otázky kolektivního pracovního práva</v>
      </c>
      <c r="C175">
        <f>IF(ISNA(VLOOKUP($A175,List2!$AB$4:$AB$49,1,FALSE)),0,1)</f>
        <v>0</v>
      </c>
      <c r="D175">
        <f>IF(ISNA(VLOOKUP($A175,List2!$AC$4:$AC$49,1,FALSE)),0,1)</f>
        <v>0</v>
      </c>
      <c r="E175">
        <f>IF(ISNA(VLOOKUP($A175,List2!$AD$4:$AD$49,1,FALSE)),0,1)</f>
        <v>0</v>
      </c>
      <c r="F175">
        <f>IF(ISNA(VLOOKUP($A175,List2!$AE$4:$AE$49,1,FALSE)),0,1)</f>
        <v>0</v>
      </c>
      <c r="G175">
        <f>IF(ISNA(VLOOKUP($A175,List2!$AF$4:$AF$49,1,FALSE)),0,1)</f>
        <v>0</v>
      </c>
      <c r="H175">
        <f>IF(ISNA(VLOOKUP($A175,List2!$AG$4:$AG$49,1,FALSE)),0,1)</f>
        <v>0</v>
      </c>
      <c r="I175" s="2">
        <f t="shared" si="8"/>
        <v>0</v>
      </c>
      <c r="L175" t="str">
        <f t="shared" si="9"/>
        <v/>
      </c>
    </row>
    <row r="176" spans="1:12" x14ac:dyDescent="0.25">
      <c r="A176" t="str">
        <f>List2!A176</f>
        <v>HOPV0059</v>
      </c>
      <c r="B176" t="str">
        <f>List2!B176</f>
        <v>Úvod do sociální politiky</v>
      </c>
      <c r="C176">
        <f>IF(ISNA(VLOOKUP($A176,List2!$AB$4:$AB$49,1,FALSE)),0,1)</f>
        <v>0</v>
      </c>
      <c r="D176">
        <f>IF(ISNA(VLOOKUP($A176,List2!$AC$4:$AC$49,1,FALSE)),0,1)</f>
        <v>0</v>
      </c>
      <c r="E176">
        <f>IF(ISNA(VLOOKUP($A176,List2!$AD$4:$AD$49,1,FALSE)),0,1)</f>
        <v>0</v>
      </c>
      <c r="F176">
        <f>IF(ISNA(VLOOKUP($A176,List2!$AE$4:$AE$49,1,FALSE)),0,1)</f>
        <v>0</v>
      </c>
      <c r="G176">
        <f>IF(ISNA(VLOOKUP($A176,List2!$AF$4:$AF$49,1,FALSE)),0,1)</f>
        <v>0</v>
      </c>
      <c r="H176">
        <f>IF(ISNA(VLOOKUP($A176,List2!$AG$4:$AG$49,1,FALSE)),0,1)</f>
        <v>0</v>
      </c>
      <c r="I176" s="2">
        <f t="shared" si="8"/>
        <v>0</v>
      </c>
      <c r="L176" t="str">
        <f t="shared" si="9"/>
        <v/>
      </c>
    </row>
    <row r="177" spans="1:12" x14ac:dyDescent="0.25">
      <c r="A177" t="str">
        <f>List2!A177</f>
        <v>HOPV0060</v>
      </c>
      <c r="B177" t="str">
        <f>List2!B177</f>
        <v>Pozemkové právo</v>
      </c>
      <c r="C177">
        <f>IF(ISNA(VLOOKUP($A177,List2!$AB$4:$AB$49,1,FALSE)),0,1)</f>
        <v>0</v>
      </c>
      <c r="D177">
        <f>IF(ISNA(VLOOKUP($A177,List2!$AC$4:$AC$49,1,FALSE)),0,1)</f>
        <v>0</v>
      </c>
      <c r="E177">
        <f>IF(ISNA(VLOOKUP($A177,List2!$AD$4:$AD$49,1,FALSE)),0,1)</f>
        <v>0</v>
      </c>
      <c r="F177">
        <f>IF(ISNA(VLOOKUP($A177,List2!$AE$4:$AE$49,1,FALSE)),0,1)</f>
        <v>0</v>
      </c>
      <c r="G177">
        <f>IF(ISNA(VLOOKUP($A177,List2!$AF$4:$AF$49,1,FALSE)),0,1)</f>
        <v>0</v>
      </c>
      <c r="H177">
        <f>IF(ISNA(VLOOKUP($A177,List2!$AG$4:$AG$49,1,FALSE)),0,1)</f>
        <v>0</v>
      </c>
      <c r="I177" s="2">
        <f t="shared" si="8"/>
        <v>0</v>
      </c>
      <c r="L177" t="str">
        <f t="shared" si="9"/>
        <v/>
      </c>
    </row>
    <row r="178" spans="1:12" x14ac:dyDescent="0.25">
      <c r="A178" t="str">
        <f>List2!A178</f>
        <v>HOPV0061</v>
      </c>
      <c r="B178" t="str">
        <f>List2!B178</f>
        <v>Environmentální politika a udržitelný rozvoj</v>
      </c>
      <c r="C178">
        <f>IF(ISNA(VLOOKUP($A178,List2!$AB$4:$AB$49,1,FALSE)),0,1)</f>
        <v>0</v>
      </c>
      <c r="D178">
        <f>IF(ISNA(VLOOKUP($A178,List2!$AC$4:$AC$49,1,FALSE)),0,1)</f>
        <v>0</v>
      </c>
      <c r="E178">
        <f>IF(ISNA(VLOOKUP($A178,List2!$AD$4:$AD$49,1,FALSE)),0,1)</f>
        <v>0</v>
      </c>
      <c r="F178">
        <f>IF(ISNA(VLOOKUP($A178,List2!$AE$4:$AE$49,1,FALSE)),0,1)</f>
        <v>0</v>
      </c>
      <c r="G178">
        <f>IF(ISNA(VLOOKUP($A178,List2!$AF$4:$AF$49,1,FALSE)),0,1)</f>
        <v>0</v>
      </c>
      <c r="H178">
        <f>IF(ISNA(VLOOKUP($A178,List2!$AG$4:$AG$49,1,FALSE)),0,1)</f>
        <v>0</v>
      </c>
      <c r="I178" s="2">
        <f t="shared" si="8"/>
        <v>0</v>
      </c>
      <c r="L178" t="str">
        <f t="shared" si="9"/>
        <v/>
      </c>
    </row>
    <row r="179" spans="1:12" x14ac:dyDescent="0.25">
      <c r="A179" t="str">
        <f>List2!A179</f>
        <v>HOPV0062</v>
      </c>
      <c r="B179" t="str">
        <f>List2!B179</f>
        <v>Zemědělské právo</v>
      </c>
      <c r="C179">
        <f>IF(ISNA(VLOOKUP($A179,List2!$AB$4:$AB$49,1,FALSE)),0,1)</f>
        <v>0</v>
      </c>
      <c r="D179">
        <f>IF(ISNA(VLOOKUP($A179,List2!$AC$4:$AC$49,1,FALSE)),0,1)</f>
        <v>0</v>
      </c>
      <c r="E179">
        <f>IF(ISNA(VLOOKUP($A179,List2!$AD$4:$AD$49,1,FALSE)),0,1)</f>
        <v>0</v>
      </c>
      <c r="F179">
        <f>IF(ISNA(VLOOKUP($A179,List2!$AE$4:$AE$49,1,FALSE)),0,1)</f>
        <v>0</v>
      </c>
      <c r="G179">
        <f>IF(ISNA(VLOOKUP($A179,List2!$AF$4:$AF$49,1,FALSE)),0,1)</f>
        <v>0</v>
      </c>
      <c r="H179">
        <f>IF(ISNA(VLOOKUP($A179,List2!$AG$4:$AG$49,1,FALSE)),0,1)</f>
        <v>0</v>
      </c>
      <c r="I179" s="2">
        <f t="shared" si="8"/>
        <v>0</v>
      </c>
      <c r="L179" t="str">
        <f t="shared" si="9"/>
        <v/>
      </c>
    </row>
    <row r="180" spans="1:12" x14ac:dyDescent="0.25">
      <c r="A180" t="str">
        <f>List2!A180</f>
        <v>HOPV0063</v>
      </c>
      <c r="B180" t="str">
        <f>List2!B180</f>
        <v>Mezinárodní právo životního prostředí</v>
      </c>
      <c r="C180">
        <f>IF(ISNA(VLOOKUP($A180,List2!$AB$4:$AB$49,1,FALSE)),0,1)</f>
        <v>0</v>
      </c>
      <c r="D180">
        <f>IF(ISNA(VLOOKUP($A180,List2!$AC$4:$AC$49,1,FALSE)),0,1)</f>
        <v>0</v>
      </c>
      <c r="E180">
        <f>IF(ISNA(VLOOKUP($A180,List2!$AD$4:$AD$49,1,FALSE)),0,1)</f>
        <v>0</v>
      </c>
      <c r="F180">
        <f>IF(ISNA(VLOOKUP($A180,List2!$AE$4:$AE$49,1,FALSE)),0,1)</f>
        <v>0</v>
      </c>
      <c r="G180">
        <f>IF(ISNA(VLOOKUP($A180,List2!$AF$4:$AF$49,1,FALSE)),0,1)</f>
        <v>0</v>
      </c>
      <c r="H180">
        <f>IF(ISNA(VLOOKUP($A180,List2!$AG$4:$AG$49,1,FALSE)),0,1)</f>
        <v>0</v>
      </c>
      <c r="I180" s="2">
        <f t="shared" si="8"/>
        <v>0</v>
      </c>
      <c r="L180" t="str">
        <f t="shared" si="9"/>
        <v/>
      </c>
    </row>
    <row r="181" spans="1:12" x14ac:dyDescent="0.25">
      <c r="A181" t="str">
        <f>List2!A181</f>
        <v>HOPV0064</v>
      </c>
      <c r="B181" t="str">
        <f>List2!B181</f>
        <v>Právo životního prostředí Evropské unie</v>
      </c>
      <c r="C181">
        <f>IF(ISNA(VLOOKUP($A181,List2!$AB$4:$AB$49,1,FALSE)),0,1)</f>
        <v>0</v>
      </c>
      <c r="D181">
        <f>IF(ISNA(VLOOKUP($A181,List2!$AC$4:$AC$49,1,FALSE)),0,1)</f>
        <v>0</v>
      </c>
      <c r="E181">
        <f>IF(ISNA(VLOOKUP($A181,List2!$AD$4:$AD$49,1,FALSE)),0,1)</f>
        <v>0</v>
      </c>
      <c r="F181">
        <f>IF(ISNA(VLOOKUP($A181,List2!$AE$4:$AE$49,1,FALSE)),0,1)</f>
        <v>0</v>
      </c>
      <c r="G181">
        <f>IF(ISNA(VLOOKUP($A181,List2!$AF$4:$AF$49,1,FALSE)),0,1)</f>
        <v>0</v>
      </c>
      <c r="H181">
        <f>IF(ISNA(VLOOKUP($A181,List2!$AG$4:$AG$49,1,FALSE)),0,1)</f>
        <v>0</v>
      </c>
      <c r="I181" s="2">
        <f t="shared" si="8"/>
        <v>0</v>
      </c>
      <c r="L181" t="str">
        <f t="shared" si="9"/>
        <v/>
      </c>
    </row>
    <row r="182" spans="1:12" x14ac:dyDescent="0.25">
      <c r="A182" t="str">
        <f>List2!A182</f>
        <v>HOPV0065</v>
      </c>
      <c r="B182" t="str">
        <f>List2!B182</f>
        <v>Horní, energetické a atomové právo</v>
      </c>
      <c r="C182">
        <f>IF(ISNA(VLOOKUP($A182,List2!$AB$4:$AB$49,1,FALSE)),0,1)</f>
        <v>0</v>
      </c>
      <c r="D182">
        <f>IF(ISNA(VLOOKUP($A182,List2!$AC$4:$AC$49,1,FALSE)),0,1)</f>
        <v>0</v>
      </c>
      <c r="E182">
        <f>IF(ISNA(VLOOKUP($A182,List2!$AD$4:$AD$49,1,FALSE)),0,1)</f>
        <v>0</v>
      </c>
      <c r="F182">
        <f>IF(ISNA(VLOOKUP($A182,List2!$AE$4:$AE$49,1,FALSE)),0,1)</f>
        <v>0</v>
      </c>
      <c r="G182">
        <f>IF(ISNA(VLOOKUP($A182,List2!$AF$4:$AF$49,1,FALSE)),0,1)</f>
        <v>0</v>
      </c>
      <c r="H182">
        <f>IF(ISNA(VLOOKUP($A182,List2!$AG$4:$AG$49,1,FALSE)),0,1)</f>
        <v>0</v>
      </c>
      <c r="I182" s="2">
        <f t="shared" si="8"/>
        <v>0</v>
      </c>
      <c r="L182" t="str">
        <f t="shared" si="9"/>
        <v/>
      </c>
    </row>
    <row r="183" spans="1:12" x14ac:dyDescent="0.25">
      <c r="A183" t="str">
        <f>List2!A183</f>
        <v>HOPV0066</v>
      </c>
      <c r="B183" t="str">
        <f>List2!B183</f>
        <v>Mořské a vodní právo</v>
      </c>
      <c r="C183">
        <f>IF(ISNA(VLOOKUP($A183,List2!$AB$4:$AB$49,1,FALSE)),0,1)</f>
        <v>0</v>
      </c>
      <c r="D183">
        <f>IF(ISNA(VLOOKUP($A183,List2!$AC$4:$AC$49,1,FALSE)),0,1)</f>
        <v>0</v>
      </c>
      <c r="E183">
        <f>IF(ISNA(VLOOKUP($A183,List2!$AD$4:$AD$49,1,FALSE)),0,1)</f>
        <v>0</v>
      </c>
      <c r="F183">
        <f>IF(ISNA(VLOOKUP($A183,List2!$AE$4:$AE$49,1,FALSE)),0,1)</f>
        <v>0</v>
      </c>
      <c r="G183">
        <f>IF(ISNA(VLOOKUP($A183,List2!$AF$4:$AF$49,1,FALSE)),0,1)</f>
        <v>0</v>
      </c>
      <c r="H183">
        <f>IF(ISNA(VLOOKUP($A183,List2!$AG$4:$AG$49,1,FALSE)),0,1)</f>
        <v>0</v>
      </c>
      <c r="I183" s="2">
        <f t="shared" si="8"/>
        <v>0</v>
      </c>
      <c r="L183" t="str">
        <f t="shared" si="9"/>
        <v/>
      </c>
    </row>
    <row r="184" spans="1:12" x14ac:dyDescent="0.25">
      <c r="A184" t="str">
        <f>List2!A184</f>
        <v>HOPV0068</v>
      </c>
      <c r="B184" t="str">
        <f>List2!B184</f>
        <v>Církevní právo</v>
      </c>
      <c r="C184">
        <f>IF(ISNA(VLOOKUP($A184,List2!$AB$4:$AB$49,1,FALSE)),0,1)</f>
        <v>0</v>
      </c>
      <c r="D184">
        <f>IF(ISNA(VLOOKUP($A184,List2!$AC$4:$AC$49,1,FALSE)),0,1)</f>
        <v>0</v>
      </c>
      <c r="E184">
        <f>IF(ISNA(VLOOKUP($A184,List2!$AD$4:$AD$49,1,FALSE)),0,1)</f>
        <v>0</v>
      </c>
      <c r="F184">
        <f>IF(ISNA(VLOOKUP($A184,List2!$AE$4:$AE$49,1,FALSE)),0,1)</f>
        <v>0</v>
      </c>
      <c r="G184">
        <f>IF(ISNA(VLOOKUP($A184,List2!$AF$4:$AF$49,1,FALSE)),0,1)</f>
        <v>0</v>
      </c>
      <c r="H184">
        <f>IF(ISNA(VLOOKUP($A184,List2!$AG$4:$AG$49,1,FALSE)),0,1)</f>
        <v>0</v>
      </c>
      <c r="I184" s="2">
        <f t="shared" si="8"/>
        <v>0</v>
      </c>
      <c r="L184" t="str">
        <f t="shared" si="9"/>
        <v/>
      </c>
    </row>
    <row r="185" spans="1:12" x14ac:dyDescent="0.25">
      <c r="A185" t="str">
        <f>List2!A185</f>
        <v>HOPV0069</v>
      </c>
      <c r="B185" t="str">
        <f>List2!B185</f>
        <v>Dějiny právnického stavu a právnických profesí</v>
      </c>
      <c r="C185">
        <f>IF(ISNA(VLOOKUP($A185,List2!$AB$4:$AB$49,1,FALSE)),0,1)</f>
        <v>0</v>
      </c>
      <c r="D185">
        <f>IF(ISNA(VLOOKUP($A185,List2!$AC$4:$AC$49,1,FALSE)),0,1)</f>
        <v>0</v>
      </c>
      <c r="E185">
        <f>IF(ISNA(VLOOKUP($A185,List2!$AD$4:$AD$49,1,FALSE)),0,1)</f>
        <v>0</v>
      </c>
      <c r="F185">
        <f>IF(ISNA(VLOOKUP($A185,List2!$AE$4:$AE$49,1,FALSE)),0,1)</f>
        <v>0</v>
      </c>
      <c r="G185">
        <f>IF(ISNA(VLOOKUP($A185,List2!$AF$4:$AF$49,1,FALSE)),0,1)</f>
        <v>0</v>
      </c>
      <c r="H185">
        <f>IF(ISNA(VLOOKUP($A185,List2!$AG$4:$AG$49,1,FALSE)),0,1)</f>
        <v>0</v>
      </c>
      <c r="I185" s="2">
        <f t="shared" si="8"/>
        <v>0</v>
      </c>
      <c r="L185" t="str">
        <f t="shared" si="9"/>
        <v/>
      </c>
    </row>
    <row r="186" spans="1:12" x14ac:dyDescent="0.25">
      <c r="A186" t="str">
        <f>List2!A186</f>
        <v>HOPV0070</v>
      </c>
      <c r="B186" t="str">
        <f>List2!B186</f>
        <v>Konfesní právo</v>
      </c>
      <c r="C186">
        <f>IF(ISNA(VLOOKUP($A186,List2!$AB$4:$AB$49,1,FALSE)),0,1)</f>
        <v>0</v>
      </c>
      <c r="D186">
        <f>IF(ISNA(VLOOKUP($A186,List2!$AC$4:$AC$49,1,FALSE)),0,1)</f>
        <v>0</v>
      </c>
      <c r="E186">
        <f>IF(ISNA(VLOOKUP($A186,List2!$AD$4:$AD$49,1,FALSE)),0,1)</f>
        <v>0</v>
      </c>
      <c r="F186">
        <f>IF(ISNA(VLOOKUP($A186,List2!$AE$4:$AE$49,1,FALSE)),0,1)</f>
        <v>0</v>
      </c>
      <c r="G186">
        <f>IF(ISNA(VLOOKUP($A186,List2!$AF$4:$AF$49,1,FALSE)),0,1)</f>
        <v>0</v>
      </c>
      <c r="H186">
        <f>IF(ISNA(VLOOKUP($A186,List2!$AG$4:$AG$49,1,FALSE)),0,1)</f>
        <v>0</v>
      </c>
      <c r="I186" s="2">
        <f t="shared" si="8"/>
        <v>0</v>
      </c>
      <c r="L186" t="str">
        <f t="shared" si="9"/>
        <v/>
      </c>
    </row>
    <row r="187" spans="1:12" x14ac:dyDescent="0.25">
      <c r="A187" t="str">
        <f>List2!A187</f>
        <v>HOPV0071</v>
      </c>
      <c r="B187" t="str">
        <f>List2!B187</f>
        <v>Kořeny římského práva</v>
      </c>
      <c r="C187">
        <f>IF(ISNA(VLOOKUP($A187,List2!$AB$4:$AB$49,1,FALSE)),0,1)</f>
        <v>0</v>
      </c>
      <c r="D187">
        <f>IF(ISNA(VLOOKUP($A187,List2!$AC$4:$AC$49,1,FALSE)),0,1)</f>
        <v>0</v>
      </c>
      <c r="E187">
        <f>IF(ISNA(VLOOKUP($A187,List2!$AD$4:$AD$49,1,FALSE)),0,1)</f>
        <v>0</v>
      </c>
      <c r="F187">
        <f>IF(ISNA(VLOOKUP($A187,List2!$AE$4:$AE$49,1,FALSE)),0,1)</f>
        <v>0</v>
      </c>
      <c r="G187">
        <f>IF(ISNA(VLOOKUP($A187,List2!$AF$4:$AF$49,1,FALSE)),0,1)</f>
        <v>0</v>
      </c>
      <c r="H187">
        <f>IF(ISNA(VLOOKUP($A187,List2!$AG$4:$AG$49,1,FALSE)),0,1)</f>
        <v>0</v>
      </c>
      <c r="I187" s="2">
        <f t="shared" si="8"/>
        <v>0</v>
      </c>
      <c r="L187" t="str">
        <f t="shared" si="9"/>
        <v/>
      </c>
    </row>
    <row r="188" spans="1:12" x14ac:dyDescent="0.25">
      <c r="A188" t="str">
        <f>List2!A188</f>
        <v>HOPV0072</v>
      </c>
      <c r="B188" t="str">
        <f>List2!B188</f>
        <v>Manželské a procesní právo církevní</v>
      </c>
      <c r="C188">
        <f>IF(ISNA(VLOOKUP($A188,List2!$AB$4:$AB$49,1,FALSE)),0,1)</f>
        <v>0</v>
      </c>
      <c r="D188">
        <f>IF(ISNA(VLOOKUP($A188,List2!$AC$4:$AC$49,1,FALSE)),0,1)</f>
        <v>0</v>
      </c>
      <c r="E188">
        <f>IF(ISNA(VLOOKUP($A188,List2!$AD$4:$AD$49,1,FALSE)),0,1)</f>
        <v>0</v>
      </c>
      <c r="F188">
        <f>IF(ISNA(VLOOKUP($A188,List2!$AE$4:$AE$49,1,FALSE)),0,1)</f>
        <v>0</v>
      </c>
      <c r="G188">
        <f>IF(ISNA(VLOOKUP($A188,List2!$AF$4:$AF$49,1,FALSE)),0,1)</f>
        <v>0</v>
      </c>
      <c r="H188">
        <f>IF(ISNA(VLOOKUP($A188,List2!$AG$4:$AG$49,1,FALSE)),0,1)</f>
        <v>0</v>
      </c>
      <c r="I188" s="2">
        <f t="shared" si="8"/>
        <v>0</v>
      </c>
      <c r="L188" t="str">
        <f t="shared" si="9"/>
        <v/>
      </c>
    </row>
    <row r="189" spans="1:12" x14ac:dyDescent="0.25">
      <c r="A189" t="str">
        <f>List2!A189</f>
        <v>HOPV0073</v>
      </c>
      <c r="B189" t="str">
        <f>List2!B189</f>
        <v>Právní dějiny církví</v>
      </c>
      <c r="C189">
        <f>IF(ISNA(VLOOKUP($A189,List2!$AB$4:$AB$49,1,FALSE)),0,1)</f>
        <v>0</v>
      </c>
      <c r="D189">
        <f>IF(ISNA(VLOOKUP($A189,List2!$AC$4:$AC$49,1,FALSE)),0,1)</f>
        <v>0</v>
      </c>
      <c r="E189">
        <f>IF(ISNA(VLOOKUP($A189,List2!$AD$4:$AD$49,1,FALSE)),0,1)</f>
        <v>0</v>
      </c>
      <c r="F189">
        <f>IF(ISNA(VLOOKUP($A189,List2!$AE$4:$AE$49,1,FALSE)),0,1)</f>
        <v>0</v>
      </c>
      <c r="G189">
        <f>IF(ISNA(VLOOKUP($A189,List2!$AF$4:$AF$49,1,FALSE)),0,1)</f>
        <v>0</v>
      </c>
      <c r="H189">
        <f>IF(ISNA(VLOOKUP($A189,List2!$AG$4:$AG$49,1,FALSE)),0,1)</f>
        <v>0</v>
      </c>
      <c r="I189" s="2">
        <f t="shared" si="8"/>
        <v>0</v>
      </c>
      <c r="L189" t="str">
        <f t="shared" si="9"/>
        <v/>
      </c>
    </row>
    <row r="190" spans="1:12" x14ac:dyDescent="0.25">
      <c r="A190" t="str">
        <f>List2!A190</f>
        <v>HOPV0074</v>
      </c>
      <c r="B190" t="str">
        <f>List2!B190</f>
        <v>Vybrané kapitoly z amerických právních dějin</v>
      </c>
      <c r="C190">
        <f>IF(ISNA(VLOOKUP($A190,List2!$AB$4:$AB$49,1,FALSE)),0,1)</f>
        <v>0</v>
      </c>
      <c r="D190">
        <f>IF(ISNA(VLOOKUP($A190,List2!$AC$4:$AC$49,1,FALSE)),0,1)</f>
        <v>0</v>
      </c>
      <c r="E190">
        <f>IF(ISNA(VLOOKUP($A190,List2!$AD$4:$AD$49,1,FALSE)),0,1)</f>
        <v>0</v>
      </c>
      <c r="F190">
        <f>IF(ISNA(VLOOKUP($A190,List2!$AE$4:$AE$49,1,FALSE)),0,1)</f>
        <v>0</v>
      </c>
      <c r="G190">
        <f>IF(ISNA(VLOOKUP($A190,List2!$AF$4:$AF$49,1,FALSE)),0,1)</f>
        <v>0</v>
      </c>
      <c r="H190">
        <f>IF(ISNA(VLOOKUP($A190,List2!$AG$4:$AG$49,1,FALSE)),0,1)</f>
        <v>0</v>
      </c>
      <c r="I190" s="2">
        <f t="shared" si="8"/>
        <v>0</v>
      </c>
      <c r="L190" t="str">
        <f t="shared" si="9"/>
        <v/>
      </c>
    </row>
    <row r="191" spans="1:12" x14ac:dyDescent="0.25">
      <c r="A191" t="str">
        <f>List2!A191</f>
        <v>HOPV0075</v>
      </c>
      <c r="B191" t="str">
        <f>List2!B191</f>
        <v>Právní dějiny Univerzity Karlovy</v>
      </c>
      <c r="C191">
        <f>IF(ISNA(VLOOKUP($A191,List2!$AB$4:$AB$49,1,FALSE)),0,1)</f>
        <v>0</v>
      </c>
      <c r="D191">
        <f>IF(ISNA(VLOOKUP($A191,List2!$AC$4:$AC$49,1,FALSE)),0,1)</f>
        <v>0</v>
      </c>
      <c r="E191">
        <f>IF(ISNA(VLOOKUP($A191,List2!$AD$4:$AD$49,1,FALSE)),0,1)</f>
        <v>0</v>
      </c>
      <c r="F191">
        <f>IF(ISNA(VLOOKUP($A191,List2!$AE$4:$AE$49,1,FALSE)),0,1)</f>
        <v>0</v>
      </c>
      <c r="G191">
        <f>IF(ISNA(VLOOKUP($A191,List2!$AF$4:$AF$49,1,FALSE)),0,1)</f>
        <v>0</v>
      </c>
      <c r="H191">
        <f>IF(ISNA(VLOOKUP($A191,List2!$AG$4:$AG$49,1,FALSE)),0,1)</f>
        <v>0</v>
      </c>
      <c r="I191" s="2">
        <f t="shared" si="8"/>
        <v>0</v>
      </c>
      <c r="L191" t="str">
        <f t="shared" si="9"/>
        <v/>
      </c>
    </row>
    <row r="192" spans="1:12" x14ac:dyDescent="0.25">
      <c r="A192" t="str">
        <f>List2!A192</f>
        <v>HOPV0076</v>
      </c>
      <c r="B192" t="str">
        <f>List2!B192</f>
        <v>Správní a majetkové právo církevní</v>
      </c>
      <c r="C192">
        <f>IF(ISNA(VLOOKUP($A192,List2!$AB$4:$AB$49,1,FALSE)),0,1)</f>
        <v>0</v>
      </c>
      <c r="D192">
        <f>IF(ISNA(VLOOKUP($A192,List2!$AC$4:$AC$49,1,FALSE)),0,1)</f>
        <v>0</v>
      </c>
      <c r="E192">
        <f>IF(ISNA(VLOOKUP($A192,List2!$AD$4:$AD$49,1,FALSE)),0,1)</f>
        <v>0</v>
      </c>
      <c r="F192">
        <f>IF(ISNA(VLOOKUP($A192,List2!$AE$4:$AE$49,1,FALSE)),0,1)</f>
        <v>0</v>
      </c>
      <c r="G192">
        <f>IF(ISNA(VLOOKUP($A192,List2!$AF$4:$AF$49,1,FALSE)),0,1)</f>
        <v>0</v>
      </c>
      <c r="H192">
        <f>IF(ISNA(VLOOKUP($A192,List2!$AG$4:$AG$49,1,FALSE)),0,1)</f>
        <v>0</v>
      </c>
      <c r="I192" s="2">
        <f t="shared" si="8"/>
        <v>0</v>
      </c>
      <c r="L192" t="str">
        <f t="shared" si="9"/>
        <v/>
      </c>
    </row>
    <row r="193" spans="1:12" x14ac:dyDescent="0.25">
      <c r="A193" t="str">
        <f>List2!A193</f>
        <v>HOPV0077</v>
      </c>
      <c r="B193" t="str">
        <f>List2!B193</f>
        <v>Vývoj československého práva v letech 1948-1989</v>
      </c>
      <c r="C193">
        <f>IF(ISNA(VLOOKUP($A193,List2!$AB$4:$AB$49,1,FALSE)),0,1)</f>
        <v>0</v>
      </c>
      <c r="D193">
        <f>IF(ISNA(VLOOKUP($A193,List2!$AC$4:$AC$49,1,FALSE)),0,1)</f>
        <v>0</v>
      </c>
      <c r="E193">
        <f>IF(ISNA(VLOOKUP($A193,List2!$AD$4:$AD$49,1,FALSE)),0,1)</f>
        <v>0</v>
      </c>
      <c r="F193">
        <f>IF(ISNA(VLOOKUP($A193,List2!$AE$4:$AE$49,1,FALSE)),0,1)</f>
        <v>0</v>
      </c>
      <c r="G193">
        <f>IF(ISNA(VLOOKUP($A193,List2!$AF$4:$AF$49,1,FALSE)),0,1)</f>
        <v>0</v>
      </c>
      <c r="H193">
        <f>IF(ISNA(VLOOKUP($A193,List2!$AG$4:$AG$49,1,FALSE)),0,1)</f>
        <v>0</v>
      </c>
      <c r="I193" s="2">
        <f t="shared" si="8"/>
        <v>0</v>
      </c>
      <c r="L193" t="str">
        <f t="shared" si="9"/>
        <v/>
      </c>
    </row>
    <row r="194" spans="1:12" x14ac:dyDescent="0.25">
      <c r="A194" t="str">
        <f>List2!A194</f>
        <v>HOPV0078</v>
      </c>
      <c r="B194" t="str">
        <f>List2!B194</f>
        <v>Vývoj anglického práva</v>
      </c>
      <c r="C194">
        <f>IF(ISNA(VLOOKUP($A194,List2!$AB$4:$AB$49,1,FALSE)),0,1)</f>
        <v>0</v>
      </c>
      <c r="D194">
        <f>IF(ISNA(VLOOKUP($A194,List2!$AC$4:$AC$49,1,FALSE)),0,1)</f>
        <v>0</v>
      </c>
      <c r="E194">
        <f>IF(ISNA(VLOOKUP($A194,List2!$AD$4:$AD$49,1,FALSE)),0,1)</f>
        <v>0</v>
      </c>
      <c r="F194">
        <f>IF(ISNA(VLOOKUP($A194,List2!$AE$4:$AE$49,1,FALSE)),0,1)</f>
        <v>0</v>
      </c>
      <c r="G194">
        <f>IF(ISNA(VLOOKUP($A194,List2!$AF$4:$AF$49,1,FALSE)),0,1)</f>
        <v>0</v>
      </c>
      <c r="H194">
        <f>IF(ISNA(VLOOKUP($A194,List2!$AG$4:$AG$49,1,FALSE)),0,1)</f>
        <v>0</v>
      </c>
      <c r="I194" s="2">
        <f t="shared" si="8"/>
        <v>0</v>
      </c>
      <c r="L194" t="str">
        <f t="shared" si="9"/>
        <v/>
      </c>
    </row>
    <row r="195" spans="1:12" x14ac:dyDescent="0.25">
      <c r="A195" t="str">
        <f>List2!A195</f>
        <v>HOPV0079</v>
      </c>
      <c r="B195" t="str">
        <f>List2!B195</f>
        <v>Kořeny evropské integrace</v>
      </c>
      <c r="C195">
        <f>IF(ISNA(VLOOKUP($A195,List2!$AB$4:$AB$49,1,FALSE)),0,1)</f>
        <v>0</v>
      </c>
      <c r="D195">
        <f>IF(ISNA(VLOOKUP($A195,List2!$AC$4:$AC$49,1,FALSE)),0,1)</f>
        <v>0</v>
      </c>
      <c r="E195">
        <f>IF(ISNA(VLOOKUP($A195,List2!$AD$4:$AD$49,1,FALSE)),0,1)</f>
        <v>0</v>
      </c>
      <c r="F195">
        <f>IF(ISNA(VLOOKUP($A195,List2!$AE$4:$AE$49,1,FALSE)),0,1)</f>
        <v>0</v>
      </c>
      <c r="G195">
        <f>IF(ISNA(VLOOKUP($A195,List2!$AF$4:$AF$49,1,FALSE)),0,1)</f>
        <v>0</v>
      </c>
      <c r="H195">
        <f>IF(ISNA(VLOOKUP($A195,List2!$AG$4:$AG$49,1,FALSE)),0,1)</f>
        <v>0</v>
      </c>
      <c r="I195" s="2">
        <f t="shared" si="8"/>
        <v>0</v>
      </c>
      <c r="L195" t="str">
        <f t="shared" si="9"/>
        <v/>
      </c>
    </row>
    <row r="196" spans="1:12" x14ac:dyDescent="0.25">
      <c r="A196" t="str">
        <f>List2!A196</f>
        <v>HOPV0080</v>
      </c>
      <c r="B196" t="str">
        <f>List2!B196</f>
        <v>Úloha kodifikace v právních dějinách</v>
      </c>
      <c r="C196">
        <f>IF(ISNA(VLOOKUP($A196,List2!$AB$4:$AB$49,1,FALSE)),0,1)</f>
        <v>0</v>
      </c>
      <c r="D196">
        <f>IF(ISNA(VLOOKUP($A196,List2!$AC$4:$AC$49,1,FALSE)),0,1)</f>
        <v>0</v>
      </c>
      <c r="E196">
        <f>IF(ISNA(VLOOKUP($A196,List2!$AD$4:$AD$49,1,FALSE)),0,1)</f>
        <v>0</v>
      </c>
      <c r="F196">
        <f>IF(ISNA(VLOOKUP($A196,List2!$AE$4:$AE$49,1,FALSE)),0,1)</f>
        <v>0</v>
      </c>
      <c r="G196">
        <f>IF(ISNA(VLOOKUP($A196,List2!$AF$4:$AF$49,1,FALSE)),0,1)</f>
        <v>0</v>
      </c>
      <c r="H196">
        <f>IF(ISNA(VLOOKUP($A196,List2!$AG$4:$AG$49,1,FALSE)),0,1)</f>
        <v>0</v>
      </c>
      <c r="I196" s="2">
        <f t="shared" si="8"/>
        <v>0</v>
      </c>
      <c r="L196" t="str">
        <f t="shared" si="9"/>
        <v/>
      </c>
    </row>
    <row r="197" spans="1:12" x14ac:dyDescent="0.25">
      <c r="A197" t="str">
        <f>List2!A197</f>
        <v>HOPV0081</v>
      </c>
      <c r="B197" t="str">
        <f>List2!B197</f>
        <v>Recepce římského práva</v>
      </c>
      <c r="C197">
        <f>IF(ISNA(VLOOKUP($A197,List2!$AB$4:$AB$49,1,FALSE)),0,1)</f>
        <v>0</v>
      </c>
      <c r="D197">
        <f>IF(ISNA(VLOOKUP($A197,List2!$AC$4:$AC$49,1,FALSE)),0,1)</f>
        <v>0</v>
      </c>
      <c r="E197">
        <f>IF(ISNA(VLOOKUP($A197,List2!$AD$4:$AD$49,1,FALSE)),0,1)</f>
        <v>0</v>
      </c>
      <c r="F197">
        <f>IF(ISNA(VLOOKUP($A197,List2!$AE$4:$AE$49,1,FALSE)),0,1)</f>
        <v>0</v>
      </c>
      <c r="G197">
        <f>IF(ISNA(VLOOKUP($A197,List2!$AF$4:$AF$49,1,FALSE)),0,1)</f>
        <v>0</v>
      </c>
      <c r="H197">
        <f>IF(ISNA(VLOOKUP($A197,List2!$AG$4:$AG$49,1,FALSE)),0,1)</f>
        <v>0</v>
      </c>
      <c r="I197" s="2">
        <f t="shared" ref="I197:I260" si="10">SUM(C197:H197)</f>
        <v>0</v>
      </c>
      <c r="L197" t="str">
        <f t="shared" ref="L197:L260" si="11">IF(I197=0,"",J197&amp;" "&amp;K197&amp;", ")</f>
        <v/>
      </c>
    </row>
    <row r="198" spans="1:12" x14ac:dyDescent="0.25">
      <c r="A198" t="str">
        <f>List2!A198</f>
        <v>HOPV0082</v>
      </c>
      <c r="B198" t="str">
        <f>List2!B198</f>
        <v>Římské právo - exegeze</v>
      </c>
      <c r="C198">
        <f>IF(ISNA(VLOOKUP($A198,List2!$AB$4:$AB$49,1,FALSE)),0,1)</f>
        <v>0</v>
      </c>
      <c r="D198">
        <f>IF(ISNA(VLOOKUP($A198,List2!$AC$4:$AC$49,1,FALSE)),0,1)</f>
        <v>0</v>
      </c>
      <c r="E198">
        <f>IF(ISNA(VLOOKUP($A198,List2!$AD$4:$AD$49,1,FALSE)),0,1)</f>
        <v>0</v>
      </c>
      <c r="F198">
        <f>IF(ISNA(VLOOKUP($A198,List2!$AE$4:$AE$49,1,FALSE)),0,1)</f>
        <v>0</v>
      </c>
      <c r="G198">
        <f>IF(ISNA(VLOOKUP($A198,List2!$AF$4:$AF$49,1,FALSE)),0,1)</f>
        <v>0</v>
      </c>
      <c r="H198">
        <f>IF(ISNA(VLOOKUP($A198,List2!$AG$4:$AG$49,1,FALSE)),0,1)</f>
        <v>0</v>
      </c>
      <c r="I198" s="2">
        <f t="shared" si="10"/>
        <v>0</v>
      </c>
      <c r="L198" t="str">
        <f t="shared" si="11"/>
        <v/>
      </c>
    </row>
    <row r="199" spans="1:12" x14ac:dyDescent="0.25">
      <c r="A199" t="str">
        <f>List2!A199</f>
        <v>HOPV0083</v>
      </c>
      <c r="B199" t="str">
        <f>List2!B199</f>
        <v>Římské právo a podnikání</v>
      </c>
      <c r="C199">
        <f>IF(ISNA(VLOOKUP($A199,List2!$AB$4:$AB$49,1,FALSE)),0,1)</f>
        <v>0</v>
      </c>
      <c r="D199">
        <f>IF(ISNA(VLOOKUP($A199,List2!$AC$4:$AC$49,1,FALSE)),0,1)</f>
        <v>0</v>
      </c>
      <c r="E199">
        <f>IF(ISNA(VLOOKUP($A199,List2!$AD$4:$AD$49,1,FALSE)),0,1)</f>
        <v>0</v>
      </c>
      <c r="F199">
        <f>IF(ISNA(VLOOKUP($A199,List2!$AE$4:$AE$49,1,FALSE)),0,1)</f>
        <v>0</v>
      </c>
      <c r="G199">
        <f>IF(ISNA(VLOOKUP($A199,List2!$AF$4:$AF$49,1,FALSE)),0,1)</f>
        <v>0</v>
      </c>
      <c r="H199">
        <f>IF(ISNA(VLOOKUP($A199,List2!$AG$4:$AG$49,1,FALSE)),0,1)</f>
        <v>0</v>
      </c>
      <c r="I199" s="2">
        <f t="shared" si="10"/>
        <v>0</v>
      </c>
      <c r="L199" t="str">
        <f t="shared" si="11"/>
        <v/>
      </c>
    </row>
    <row r="200" spans="1:12" x14ac:dyDescent="0.25">
      <c r="A200" t="str">
        <f>List2!A200</f>
        <v>HOPV0084</v>
      </c>
      <c r="B200" t="str">
        <f>List2!B200</f>
        <v>Vybrané kapitoly z francouzských právních dějin</v>
      </c>
      <c r="C200">
        <f>IF(ISNA(VLOOKUP($A200,List2!$AB$4:$AB$49,1,FALSE)),0,1)</f>
        <v>0</v>
      </c>
      <c r="D200">
        <f>IF(ISNA(VLOOKUP($A200,List2!$AC$4:$AC$49,1,FALSE)),0,1)</f>
        <v>0</v>
      </c>
      <c r="E200">
        <f>IF(ISNA(VLOOKUP($A200,List2!$AD$4:$AD$49,1,FALSE)),0,1)</f>
        <v>0</v>
      </c>
      <c r="F200">
        <f>IF(ISNA(VLOOKUP($A200,List2!$AE$4:$AE$49,1,FALSE)),0,1)</f>
        <v>0</v>
      </c>
      <c r="G200">
        <f>IF(ISNA(VLOOKUP($A200,List2!$AF$4:$AF$49,1,FALSE)),0,1)</f>
        <v>0</v>
      </c>
      <c r="H200">
        <f>IF(ISNA(VLOOKUP($A200,List2!$AG$4:$AG$49,1,FALSE)),0,1)</f>
        <v>0</v>
      </c>
      <c r="I200" s="2">
        <f t="shared" si="10"/>
        <v>0</v>
      </c>
      <c r="L200" t="str">
        <f t="shared" si="11"/>
        <v/>
      </c>
    </row>
    <row r="201" spans="1:12" x14ac:dyDescent="0.25">
      <c r="A201" t="str">
        <f>List2!A201</f>
        <v>HOPV0085</v>
      </c>
      <c r="B201" t="str">
        <f>List2!B201</f>
        <v>Římské veřejné právo</v>
      </c>
      <c r="C201">
        <f>IF(ISNA(VLOOKUP($A201,List2!$AB$4:$AB$49,1,FALSE)),0,1)</f>
        <v>0</v>
      </c>
      <c r="D201">
        <f>IF(ISNA(VLOOKUP($A201,List2!$AC$4:$AC$49,1,FALSE)),0,1)</f>
        <v>0</v>
      </c>
      <c r="E201">
        <f>IF(ISNA(VLOOKUP($A201,List2!$AD$4:$AD$49,1,FALSE)),0,1)</f>
        <v>0</v>
      </c>
      <c r="F201">
        <f>IF(ISNA(VLOOKUP($A201,List2!$AE$4:$AE$49,1,FALSE)),0,1)</f>
        <v>0</v>
      </c>
      <c r="G201">
        <f>IF(ISNA(VLOOKUP($A201,List2!$AF$4:$AF$49,1,FALSE)),0,1)</f>
        <v>0</v>
      </c>
      <c r="H201">
        <f>IF(ISNA(VLOOKUP($A201,List2!$AG$4:$AG$49,1,FALSE)),0,1)</f>
        <v>0</v>
      </c>
      <c r="I201" s="2">
        <f t="shared" si="10"/>
        <v>0</v>
      </c>
      <c r="L201" t="str">
        <f t="shared" si="11"/>
        <v/>
      </c>
    </row>
    <row r="202" spans="1:12" x14ac:dyDescent="0.25">
      <c r="A202" t="str">
        <f>List2!A202</f>
        <v>HOPV0086</v>
      </c>
      <c r="B202" t="str">
        <f>List2!B202</f>
        <v>Kapitoly ze starších právních dějin v českých zemích</v>
      </c>
      <c r="C202">
        <f>IF(ISNA(VLOOKUP($A202,List2!$AB$4:$AB$49,1,FALSE)),0,1)</f>
        <v>0</v>
      </c>
      <c r="D202">
        <f>IF(ISNA(VLOOKUP($A202,List2!$AC$4:$AC$49,1,FALSE)),0,1)</f>
        <v>0</v>
      </c>
      <c r="E202">
        <f>IF(ISNA(VLOOKUP($A202,List2!$AD$4:$AD$49,1,FALSE)),0,1)</f>
        <v>0</v>
      </c>
      <c r="F202">
        <f>IF(ISNA(VLOOKUP($A202,List2!$AE$4:$AE$49,1,FALSE)),0,1)</f>
        <v>0</v>
      </c>
      <c r="G202">
        <f>IF(ISNA(VLOOKUP($A202,List2!$AF$4:$AF$49,1,FALSE)),0,1)</f>
        <v>0</v>
      </c>
      <c r="H202">
        <f>IF(ISNA(VLOOKUP($A202,List2!$AG$4:$AG$49,1,FALSE)),0,1)</f>
        <v>0</v>
      </c>
      <c r="I202" s="2">
        <f t="shared" si="10"/>
        <v>0</v>
      </c>
      <c r="L202" t="str">
        <f t="shared" si="11"/>
        <v/>
      </c>
    </row>
    <row r="203" spans="1:12" x14ac:dyDescent="0.25">
      <c r="A203" t="str">
        <f>List2!A203</f>
        <v>HOPV0087</v>
      </c>
      <c r="B203" t="str">
        <f>List2!B203</f>
        <v>Historické kořeny menšinové problematiky</v>
      </c>
      <c r="C203">
        <f>IF(ISNA(VLOOKUP($A203,List2!$AB$4:$AB$49,1,FALSE)),0,1)</f>
        <v>0</v>
      </c>
      <c r="D203">
        <f>IF(ISNA(VLOOKUP($A203,List2!$AC$4:$AC$49,1,FALSE)),0,1)</f>
        <v>0</v>
      </c>
      <c r="E203">
        <f>IF(ISNA(VLOOKUP($A203,List2!$AD$4:$AD$49,1,FALSE)),0,1)</f>
        <v>0</v>
      </c>
      <c r="F203">
        <f>IF(ISNA(VLOOKUP($A203,List2!$AE$4:$AE$49,1,FALSE)),0,1)</f>
        <v>0</v>
      </c>
      <c r="G203">
        <f>IF(ISNA(VLOOKUP($A203,List2!$AF$4:$AF$49,1,FALSE)),0,1)</f>
        <v>0</v>
      </c>
      <c r="H203">
        <f>IF(ISNA(VLOOKUP($A203,List2!$AG$4:$AG$49,1,FALSE)),0,1)</f>
        <v>0</v>
      </c>
      <c r="I203" s="2">
        <f t="shared" si="10"/>
        <v>0</v>
      </c>
      <c r="L203" t="str">
        <f t="shared" si="11"/>
        <v/>
      </c>
    </row>
    <row r="204" spans="1:12" x14ac:dyDescent="0.25">
      <c r="A204" t="str">
        <f>List2!A204</f>
        <v>HOPV0088</v>
      </c>
      <c r="B204" t="str">
        <f>List2!B204</f>
        <v>Správní soudnictví v evropských zemích</v>
      </c>
      <c r="C204">
        <f>IF(ISNA(VLOOKUP($A204,List2!$AB$4:$AB$49,1,FALSE)),0,1)</f>
        <v>0</v>
      </c>
      <c r="D204">
        <f>IF(ISNA(VLOOKUP($A204,List2!$AC$4:$AC$49,1,FALSE)),0,1)</f>
        <v>0</v>
      </c>
      <c r="E204">
        <f>IF(ISNA(VLOOKUP($A204,List2!$AD$4:$AD$49,1,FALSE)),0,1)</f>
        <v>0</v>
      </c>
      <c r="F204">
        <f>IF(ISNA(VLOOKUP($A204,List2!$AE$4:$AE$49,1,FALSE)),0,1)</f>
        <v>0</v>
      </c>
      <c r="G204">
        <f>IF(ISNA(VLOOKUP($A204,List2!$AF$4:$AF$49,1,FALSE)),0,1)</f>
        <v>0</v>
      </c>
      <c r="H204">
        <f>IF(ISNA(VLOOKUP($A204,List2!$AG$4:$AG$49,1,FALSE)),0,1)</f>
        <v>0</v>
      </c>
      <c r="I204" s="2">
        <f t="shared" si="10"/>
        <v>0</v>
      </c>
      <c r="L204" t="str">
        <f t="shared" si="11"/>
        <v/>
      </c>
    </row>
    <row r="205" spans="1:12" x14ac:dyDescent="0.25">
      <c r="A205" t="str">
        <f>List2!A205</f>
        <v>HOPV0089</v>
      </c>
      <c r="B205" t="str">
        <f>List2!B205</f>
        <v>Rozhodovací procesy ve stavebním právu</v>
      </c>
      <c r="C205">
        <f>IF(ISNA(VLOOKUP($A205,List2!$AB$4:$AB$49,1,FALSE)),0,1)</f>
        <v>0</v>
      </c>
      <c r="D205">
        <f>IF(ISNA(VLOOKUP($A205,List2!$AC$4:$AC$49,1,FALSE)),0,1)</f>
        <v>0</v>
      </c>
      <c r="E205">
        <f>IF(ISNA(VLOOKUP($A205,List2!$AD$4:$AD$49,1,FALSE)),0,1)</f>
        <v>0</v>
      </c>
      <c r="F205">
        <f>IF(ISNA(VLOOKUP($A205,List2!$AE$4:$AE$49,1,FALSE)),0,1)</f>
        <v>0</v>
      </c>
      <c r="G205">
        <f>IF(ISNA(VLOOKUP($A205,List2!$AF$4:$AF$49,1,FALSE)),0,1)</f>
        <v>0</v>
      </c>
      <c r="H205">
        <f>IF(ISNA(VLOOKUP($A205,List2!$AG$4:$AG$49,1,FALSE)),0,1)</f>
        <v>0</v>
      </c>
      <c r="I205" s="2">
        <f t="shared" si="10"/>
        <v>0</v>
      </c>
      <c r="L205" t="str">
        <f t="shared" si="11"/>
        <v/>
      </c>
    </row>
    <row r="206" spans="1:12" x14ac:dyDescent="0.25">
      <c r="A206" t="str">
        <f>List2!A206</f>
        <v>HOPV0090</v>
      </c>
      <c r="B206" t="str">
        <f>List2!B206</f>
        <v>Správní trestání</v>
      </c>
      <c r="C206">
        <f>IF(ISNA(VLOOKUP($A206,List2!$AB$4:$AB$49,1,FALSE)),0,1)</f>
        <v>0</v>
      </c>
      <c r="D206">
        <f>IF(ISNA(VLOOKUP($A206,List2!$AC$4:$AC$49,1,FALSE)),0,1)</f>
        <v>0</v>
      </c>
      <c r="E206">
        <f>IF(ISNA(VLOOKUP($A206,List2!$AD$4:$AD$49,1,FALSE)),0,1)</f>
        <v>0</v>
      </c>
      <c r="F206">
        <f>IF(ISNA(VLOOKUP($A206,List2!$AE$4:$AE$49,1,FALSE)),0,1)</f>
        <v>0</v>
      </c>
      <c r="G206">
        <f>IF(ISNA(VLOOKUP($A206,List2!$AF$4:$AF$49,1,FALSE)),0,1)</f>
        <v>0</v>
      </c>
      <c r="H206">
        <f>IF(ISNA(VLOOKUP($A206,List2!$AG$4:$AG$49,1,FALSE)),0,1)</f>
        <v>0</v>
      </c>
      <c r="I206" s="2">
        <f t="shared" si="10"/>
        <v>0</v>
      </c>
      <c r="L206" t="str">
        <f t="shared" si="11"/>
        <v/>
      </c>
    </row>
    <row r="207" spans="1:12" x14ac:dyDescent="0.25">
      <c r="A207" t="str">
        <f>List2!A207</f>
        <v>HOPV0091</v>
      </c>
      <c r="B207" t="str">
        <f>List2!B207</f>
        <v>Jaderné právo</v>
      </c>
      <c r="C207">
        <f>IF(ISNA(VLOOKUP($A207,List2!$AB$4:$AB$49,1,FALSE)),0,1)</f>
        <v>0</v>
      </c>
      <c r="D207">
        <f>IF(ISNA(VLOOKUP($A207,List2!$AC$4:$AC$49,1,FALSE)),0,1)</f>
        <v>0</v>
      </c>
      <c r="E207">
        <f>IF(ISNA(VLOOKUP($A207,List2!$AD$4:$AD$49,1,FALSE)),0,1)</f>
        <v>0</v>
      </c>
      <c r="F207">
        <f>IF(ISNA(VLOOKUP($A207,List2!$AE$4:$AE$49,1,FALSE)),0,1)</f>
        <v>0</v>
      </c>
      <c r="G207">
        <f>IF(ISNA(VLOOKUP($A207,List2!$AF$4:$AF$49,1,FALSE)),0,1)</f>
        <v>0</v>
      </c>
      <c r="H207">
        <f>IF(ISNA(VLOOKUP($A207,List2!$AG$4:$AG$49,1,FALSE)),0,1)</f>
        <v>0</v>
      </c>
      <c r="I207" s="2">
        <f t="shared" si="10"/>
        <v>0</v>
      </c>
      <c r="L207" t="str">
        <f t="shared" si="11"/>
        <v/>
      </c>
    </row>
    <row r="208" spans="1:12" x14ac:dyDescent="0.25">
      <c r="A208" t="str">
        <f>List2!A208</f>
        <v>HOPV0092</v>
      </c>
      <c r="B208" t="str">
        <f>List2!B208</f>
        <v>Migrační právo</v>
      </c>
      <c r="C208">
        <f>IF(ISNA(VLOOKUP($A208,List2!$AB$4:$AB$49,1,FALSE)),0,1)</f>
        <v>0</v>
      </c>
      <c r="D208">
        <f>IF(ISNA(VLOOKUP($A208,List2!$AC$4:$AC$49,1,FALSE)),0,1)</f>
        <v>0</v>
      </c>
      <c r="E208">
        <f>IF(ISNA(VLOOKUP($A208,List2!$AD$4:$AD$49,1,FALSE)),0,1)</f>
        <v>0</v>
      </c>
      <c r="F208">
        <f>IF(ISNA(VLOOKUP($A208,List2!$AE$4:$AE$49,1,FALSE)),0,1)</f>
        <v>0</v>
      </c>
      <c r="G208">
        <f>IF(ISNA(VLOOKUP($A208,List2!$AF$4:$AF$49,1,FALSE)),0,1)</f>
        <v>0</v>
      </c>
      <c r="H208">
        <f>IF(ISNA(VLOOKUP($A208,List2!$AG$4:$AG$49,1,FALSE)),0,1)</f>
        <v>0</v>
      </c>
      <c r="I208" s="2">
        <f t="shared" si="10"/>
        <v>0</v>
      </c>
      <c r="L208" t="str">
        <f t="shared" si="11"/>
        <v/>
      </c>
    </row>
    <row r="209" spans="1:12" x14ac:dyDescent="0.25">
      <c r="A209" t="str">
        <f>List2!A209</f>
        <v>HOPV0093</v>
      </c>
      <c r="B209" t="str">
        <f>List2!B209</f>
        <v>Právní meze hazardních her</v>
      </c>
      <c r="C209">
        <f>IF(ISNA(VLOOKUP($A209,List2!$AB$4:$AB$49,1,FALSE)),0,1)</f>
        <v>0</v>
      </c>
      <c r="D209">
        <f>IF(ISNA(VLOOKUP($A209,List2!$AC$4:$AC$49,1,FALSE)),0,1)</f>
        <v>0</v>
      </c>
      <c r="E209">
        <f>IF(ISNA(VLOOKUP($A209,List2!$AD$4:$AD$49,1,FALSE)),0,1)</f>
        <v>0</v>
      </c>
      <c r="F209">
        <f>IF(ISNA(VLOOKUP($A209,List2!$AE$4:$AE$49,1,FALSE)),0,1)</f>
        <v>0</v>
      </c>
      <c r="G209">
        <f>IF(ISNA(VLOOKUP($A209,List2!$AF$4:$AF$49,1,FALSE)),0,1)</f>
        <v>0</v>
      </c>
      <c r="H209">
        <f>IF(ISNA(VLOOKUP($A209,List2!$AG$4:$AG$49,1,FALSE)),0,1)</f>
        <v>0</v>
      </c>
      <c r="I209" s="2">
        <f t="shared" si="10"/>
        <v>0</v>
      </c>
      <c r="L209" t="str">
        <f t="shared" si="11"/>
        <v/>
      </c>
    </row>
    <row r="210" spans="1:12" x14ac:dyDescent="0.25">
      <c r="A210" t="str">
        <f>List2!A210</f>
        <v>HOPV0094</v>
      </c>
      <c r="B210" t="str">
        <f>List2!B210</f>
        <v>Evropská dimenze legislativního procesu</v>
      </c>
      <c r="C210">
        <f>IF(ISNA(VLOOKUP($A210,List2!$AB$4:$AB$49,1,FALSE)),0,1)</f>
        <v>0</v>
      </c>
      <c r="D210">
        <f>IF(ISNA(VLOOKUP($A210,List2!$AC$4:$AC$49,1,FALSE)),0,1)</f>
        <v>0</v>
      </c>
      <c r="E210">
        <f>IF(ISNA(VLOOKUP($A210,List2!$AD$4:$AD$49,1,FALSE)),0,1)</f>
        <v>0</v>
      </c>
      <c r="F210">
        <f>IF(ISNA(VLOOKUP($A210,List2!$AE$4:$AE$49,1,FALSE)),0,1)</f>
        <v>0</v>
      </c>
      <c r="G210">
        <f>IF(ISNA(VLOOKUP($A210,List2!$AF$4:$AF$49,1,FALSE)),0,1)</f>
        <v>0</v>
      </c>
      <c r="H210">
        <f>IF(ISNA(VLOOKUP($A210,List2!$AG$4:$AG$49,1,FALSE)),0,1)</f>
        <v>0</v>
      </c>
      <c r="I210" s="2">
        <f t="shared" si="10"/>
        <v>0</v>
      </c>
      <c r="L210" t="str">
        <f t="shared" si="11"/>
        <v/>
      </c>
    </row>
    <row r="211" spans="1:12" x14ac:dyDescent="0.25">
      <c r="A211" t="str">
        <f>List2!A211</f>
        <v>HOPV0096</v>
      </c>
      <c r="B211" t="str">
        <f>List2!B211</f>
        <v>Organizace a činnost územní samosprávy</v>
      </c>
      <c r="C211">
        <f>IF(ISNA(VLOOKUP($A211,List2!$AB$4:$AB$49,1,FALSE)),0,1)</f>
        <v>0</v>
      </c>
      <c r="D211">
        <f>IF(ISNA(VLOOKUP($A211,List2!$AC$4:$AC$49,1,FALSE)),0,1)</f>
        <v>0</v>
      </c>
      <c r="E211">
        <f>IF(ISNA(VLOOKUP($A211,List2!$AD$4:$AD$49,1,FALSE)),0,1)</f>
        <v>0</v>
      </c>
      <c r="F211">
        <f>IF(ISNA(VLOOKUP($A211,List2!$AE$4:$AE$49,1,FALSE)),0,1)</f>
        <v>0</v>
      </c>
      <c r="G211">
        <f>IF(ISNA(VLOOKUP($A211,List2!$AF$4:$AF$49,1,FALSE)),0,1)</f>
        <v>0</v>
      </c>
      <c r="H211">
        <f>IF(ISNA(VLOOKUP($A211,List2!$AG$4:$AG$49,1,FALSE)),0,1)</f>
        <v>0</v>
      </c>
      <c r="I211" s="2">
        <f t="shared" si="10"/>
        <v>0</v>
      </c>
      <c r="L211" t="str">
        <f t="shared" si="11"/>
        <v/>
      </c>
    </row>
    <row r="212" spans="1:12" x14ac:dyDescent="0.25">
      <c r="A212" t="str">
        <f>List2!A212</f>
        <v>HOPV0097</v>
      </c>
      <c r="B212" t="str">
        <f>List2!B212</f>
        <v>Policejní právo</v>
      </c>
      <c r="C212">
        <f>IF(ISNA(VLOOKUP($A212,List2!$AB$4:$AB$49,1,FALSE)),0,1)</f>
        <v>0</v>
      </c>
      <c r="D212">
        <f>IF(ISNA(VLOOKUP($A212,List2!$AC$4:$AC$49,1,FALSE)),0,1)</f>
        <v>0</v>
      </c>
      <c r="E212">
        <f>IF(ISNA(VLOOKUP($A212,List2!$AD$4:$AD$49,1,FALSE)),0,1)</f>
        <v>0</v>
      </c>
      <c r="F212">
        <f>IF(ISNA(VLOOKUP($A212,List2!$AE$4:$AE$49,1,FALSE)),0,1)</f>
        <v>0</v>
      </c>
      <c r="G212">
        <f>IF(ISNA(VLOOKUP($A212,List2!$AF$4:$AF$49,1,FALSE)),0,1)</f>
        <v>0</v>
      </c>
      <c r="H212">
        <f>IF(ISNA(VLOOKUP($A212,List2!$AG$4:$AG$49,1,FALSE)),0,1)</f>
        <v>0</v>
      </c>
      <c r="I212" s="2">
        <f t="shared" si="10"/>
        <v>0</v>
      </c>
      <c r="L212" t="str">
        <f t="shared" si="11"/>
        <v/>
      </c>
    </row>
    <row r="213" spans="1:12" x14ac:dyDescent="0.25">
      <c r="A213" t="str">
        <f>List2!A213</f>
        <v>HOPV0098</v>
      </c>
      <c r="B213" t="str">
        <f>List2!B213</f>
        <v>Veřejná správa – činnost a organizace (správní věda)</v>
      </c>
      <c r="C213">
        <f>IF(ISNA(VLOOKUP($A213,List2!$AB$4:$AB$49,1,FALSE)),0,1)</f>
        <v>0</v>
      </c>
      <c r="D213">
        <f>IF(ISNA(VLOOKUP($A213,List2!$AC$4:$AC$49,1,FALSE)),0,1)</f>
        <v>0</v>
      </c>
      <c r="E213">
        <f>IF(ISNA(VLOOKUP($A213,List2!$AD$4:$AD$49,1,FALSE)),0,1)</f>
        <v>0</v>
      </c>
      <c r="F213">
        <f>IF(ISNA(VLOOKUP($A213,List2!$AE$4:$AE$49,1,FALSE)),0,1)</f>
        <v>0</v>
      </c>
      <c r="G213">
        <f>IF(ISNA(VLOOKUP($A213,List2!$AF$4:$AF$49,1,FALSE)),0,1)</f>
        <v>0</v>
      </c>
      <c r="H213">
        <f>IF(ISNA(VLOOKUP($A213,List2!$AG$4:$AG$49,1,FALSE)),0,1)</f>
        <v>0</v>
      </c>
      <c r="I213" s="2">
        <f t="shared" si="10"/>
        <v>0</v>
      </c>
      <c r="L213" t="str">
        <f t="shared" si="11"/>
        <v/>
      </c>
    </row>
    <row r="214" spans="1:12" x14ac:dyDescent="0.25">
      <c r="A214" t="str">
        <f>List2!A214</f>
        <v>HOPV0099</v>
      </c>
      <c r="B214" t="str">
        <f>List2!B214</f>
        <v>Veřejnoprávní úprava podnikání</v>
      </c>
      <c r="C214">
        <f>IF(ISNA(VLOOKUP($A214,List2!$AB$4:$AB$49,1,FALSE)),0,1)</f>
        <v>0</v>
      </c>
      <c r="D214">
        <f>IF(ISNA(VLOOKUP($A214,List2!$AC$4:$AC$49,1,FALSE)),0,1)</f>
        <v>0</v>
      </c>
      <c r="E214">
        <f>IF(ISNA(VLOOKUP($A214,List2!$AD$4:$AD$49,1,FALSE)),0,1)</f>
        <v>0</v>
      </c>
      <c r="F214">
        <f>IF(ISNA(VLOOKUP($A214,List2!$AE$4:$AE$49,1,FALSE)),0,1)</f>
        <v>0</v>
      </c>
      <c r="G214">
        <f>IF(ISNA(VLOOKUP($A214,List2!$AF$4:$AF$49,1,FALSE)),0,1)</f>
        <v>0</v>
      </c>
      <c r="H214">
        <f>IF(ISNA(VLOOKUP($A214,List2!$AG$4:$AG$49,1,FALSE)),0,1)</f>
        <v>0</v>
      </c>
      <c r="I214" s="2">
        <f t="shared" si="10"/>
        <v>0</v>
      </c>
      <c r="L214" t="str">
        <f t="shared" si="11"/>
        <v/>
      </c>
    </row>
    <row r="215" spans="1:12" x14ac:dyDescent="0.25">
      <c r="A215" t="str">
        <f>List2!A215</f>
        <v>HOPV0100</v>
      </c>
      <c r="B215" t="str">
        <f>List2!B215</f>
        <v>International Administrative Law</v>
      </c>
      <c r="C215">
        <f>IF(ISNA(VLOOKUP($A215,List2!$AB$4:$AB$49,1,FALSE)),0,1)</f>
        <v>0</v>
      </c>
      <c r="D215">
        <f>IF(ISNA(VLOOKUP($A215,List2!$AC$4:$AC$49,1,FALSE)),0,1)</f>
        <v>0</v>
      </c>
      <c r="E215">
        <f>IF(ISNA(VLOOKUP($A215,List2!$AD$4:$AD$49,1,FALSE)),0,1)</f>
        <v>0</v>
      </c>
      <c r="F215">
        <f>IF(ISNA(VLOOKUP($A215,List2!$AE$4:$AE$49,1,FALSE)),0,1)</f>
        <v>0</v>
      </c>
      <c r="G215">
        <f>IF(ISNA(VLOOKUP($A215,List2!$AF$4:$AF$49,1,FALSE)),0,1)</f>
        <v>0</v>
      </c>
      <c r="H215">
        <f>IF(ISNA(VLOOKUP($A215,List2!$AG$4:$AG$49,1,FALSE)),0,1)</f>
        <v>0</v>
      </c>
      <c r="I215" s="2">
        <f t="shared" si="10"/>
        <v>0</v>
      </c>
      <c r="L215" t="str">
        <f t="shared" si="11"/>
        <v/>
      </c>
    </row>
    <row r="216" spans="1:12" x14ac:dyDescent="0.25">
      <c r="A216" t="str">
        <f>List2!A216</f>
        <v>HOPV0101</v>
      </c>
      <c r="B216" t="str">
        <f>List2!B216</f>
        <v>Školské právo</v>
      </c>
      <c r="C216">
        <f>IF(ISNA(VLOOKUP($A216,List2!$AB$4:$AB$49,1,FALSE)),0,1)</f>
        <v>0</v>
      </c>
      <c r="D216">
        <f>IF(ISNA(VLOOKUP($A216,List2!$AC$4:$AC$49,1,FALSE)),0,1)</f>
        <v>0</v>
      </c>
      <c r="E216">
        <f>IF(ISNA(VLOOKUP($A216,List2!$AD$4:$AD$49,1,FALSE)),0,1)</f>
        <v>0</v>
      </c>
      <c r="F216">
        <f>IF(ISNA(VLOOKUP($A216,List2!$AE$4:$AE$49,1,FALSE)),0,1)</f>
        <v>0</v>
      </c>
      <c r="G216">
        <f>IF(ISNA(VLOOKUP($A216,List2!$AF$4:$AF$49,1,FALSE)),0,1)</f>
        <v>0</v>
      </c>
      <c r="H216">
        <f>IF(ISNA(VLOOKUP($A216,List2!$AG$4:$AG$49,1,FALSE)),0,1)</f>
        <v>0</v>
      </c>
      <c r="I216" s="2">
        <f t="shared" si="10"/>
        <v>0</v>
      </c>
      <c r="L216" t="str">
        <f t="shared" si="11"/>
        <v/>
      </c>
    </row>
    <row r="217" spans="1:12" x14ac:dyDescent="0.25">
      <c r="A217" t="str">
        <f>List2!A217</f>
        <v>HOPV0102</v>
      </c>
      <c r="B217" t="str">
        <f>List2!B217</f>
        <v>Právní poměry veřejných zaměstnanců</v>
      </c>
      <c r="C217">
        <f>IF(ISNA(VLOOKUP($A217,List2!$AB$4:$AB$49,1,FALSE)),0,1)</f>
        <v>0</v>
      </c>
      <c r="D217">
        <f>IF(ISNA(VLOOKUP($A217,List2!$AC$4:$AC$49,1,FALSE)),0,1)</f>
        <v>0</v>
      </c>
      <c r="E217">
        <f>IF(ISNA(VLOOKUP($A217,List2!$AD$4:$AD$49,1,FALSE)),0,1)</f>
        <v>0</v>
      </c>
      <c r="F217">
        <f>IF(ISNA(VLOOKUP($A217,List2!$AE$4:$AE$49,1,FALSE)),0,1)</f>
        <v>0</v>
      </c>
      <c r="G217">
        <f>IF(ISNA(VLOOKUP($A217,List2!$AF$4:$AF$49,1,FALSE)),0,1)</f>
        <v>0</v>
      </c>
      <c r="H217">
        <f>IF(ISNA(VLOOKUP($A217,List2!$AG$4:$AG$49,1,FALSE)),0,1)</f>
        <v>0</v>
      </c>
      <c r="I217" s="2">
        <f t="shared" si="10"/>
        <v>0</v>
      </c>
      <c r="L217" t="str">
        <f t="shared" si="11"/>
        <v/>
      </c>
    </row>
    <row r="218" spans="1:12" x14ac:dyDescent="0.25">
      <c r="A218" t="str">
        <f>List2!A218</f>
        <v>HOPV0104</v>
      </c>
      <c r="B218" t="str">
        <f>List2!B218</f>
        <v>Soudobé právní teorie o soudech a soudcích</v>
      </c>
      <c r="C218">
        <f>IF(ISNA(VLOOKUP($A218,List2!$AB$4:$AB$49,1,FALSE)),0,1)</f>
        <v>0</v>
      </c>
      <c r="D218">
        <f>IF(ISNA(VLOOKUP($A218,List2!$AC$4:$AC$49,1,FALSE)),0,1)</f>
        <v>0</v>
      </c>
      <c r="E218">
        <f>IF(ISNA(VLOOKUP($A218,List2!$AD$4:$AD$49,1,FALSE)),0,1)</f>
        <v>0</v>
      </c>
      <c r="F218">
        <f>IF(ISNA(VLOOKUP($A218,List2!$AE$4:$AE$49,1,FALSE)),0,1)</f>
        <v>0</v>
      </c>
      <c r="G218">
        <f>IF(ISNA(VLOOKUP($A218,List2!$AF$4:$AF$49,1,FALSE)),0,1)</f>
        <v>0</v>
      </c>
      <c r="H218">
        <f>IF(ISNA(VLOOKUP($A218,List2!$AG$4:$AG$49,1,FALSE)),0,1)</f>
        <v>0</v>
      </c>
      <c r="I218" s="2">
        <f t="shared" si="10"/>
        <v>0</v>
      </c>
      <c r="L218" t="str">
        <f t="shared" si="11"/>
        <v/>
      </c>
    </row>
    <row r="219" spans="1:12" x14ac:dyDescent="0.25">
      <c r="A219" t="str">
        <f>List2!A219</f>
        <v>HOPV0105</v>
      </c>
      <c r="B219" t="str">
        <f>List2!B219</f>
        <v>Teorie interpretace práva</v>
      </c>
      <c r="C219">
        <f>IF(ISNA(VLOOKUP($A219,List2!$AB$4:$AB$49,1,FALSE)),0,1)</f>
        <v>0</v>
      </c>
      <c r="D219">
        <f>IF(ISNA(VLOOKUP($A219,List2!$AC$4:$AC$49,1,FALSE)),0,1)</f>
        <v>0</v>
      </c>
      <c r="E219">
        <f>IF(ISNA(VLOOKUP($A219,List2!$AD$4:$AD$49,1,FALSE)),0,1)</f>
        <v>0</v>
      </c>
      <c r="F219">
        <f>IF(ISNA(VLOOKUP($A219,List2!$AE$4:$AE$49,1,FALSE)),0,1)</f>
        <v>0</v>
      </c>
      <c r="G219">
        <f>IF(ISNA(VLOOKUP($A219,List2!$AF$4:$AF$49,1,FALSE)),0,1)</f>
        <v>0</v>
      </c>
      <c r="H219">
        <f>IF(ISNA(VLOOKUP($A219,List2!$AG$4:$AG$49,1,FALSE)),0,1)</f>
        <v>0</v>
      </c>
      <c r="I219" s="2">
        <f t="shared" si="10"/>
        <v>0</v>
      </c>
      <c r="L219" t="str">
        <f t="shared" si="11"/>
        <v/>
      </c>
    </row>
    <row r="220" spans="1:12" x14ac:dyDescent="0.25">
      <c r="A220" t="str">
        <f>List2!A220</f>
        <v>HOPV0107</v>
      </c>
      <c r="B220" t="str">
        <f>List2!B220</f>
        <v>Domácí násilí</v>
      </c>
      <c r="C220">
        <f>IF(ISNA(VLOOKUP($A220,List2!$AB$4:$AB$49,1,FALSE)),0,1)</f>
        <v>0</v>
      </c>
      <c r="D220">
        <f>IF(ISNA(VLOOKUP($A220,List2!$AC$4:$AC$49,1,FALSE)),0,1)</f>
        <v>0</v>
      </c>
      <c r="E220">
        <f>IF(ISNA(VLOOKUP($A220,List2!$AD$4:$AD$49,1,FALSE)),0,1)</f>
        <v>0</v>
      </c>
      <c r="F220">
        <f>IF(ISNA(VLOOKUP($A220,List2!$AE$4:$AE$49,1,FALSE)),0,1)</f>
        <v>0</v>
      </c>
      <c r="G220">
        <f>IF(ISNA(VLOOKUP($A220,List2!$AF$4:$AF$49,1,FALSE)),0,1)</f>
        <v>0</v>
      </c>
      <c r="H220">
        <f>IF(ISNA(VLOOKUP($A220,List2!$AG$4:$AG$49,1,FALSE)),0,1)</f>
        <v>0</v>
      </c>
      <c r="I220" s="2">
        <f t="shared" si="10"/>
        <v>0</v>
      </c>
      <c r="L220" t="str">
        <f t="shared" si="11"/>
        <v/>
      </c>
    </row>
    <row r="221" spans="1:12" x14ac:dyDescent="0.25">
      <c r="A221" t="str">
        <f>List2!A221</f>
        <v>HOPV0108</v>
      </c>
      <c r="B221" t="str">
        <f>List2!B221</f>
        <v>Europeizace trestního práva</v>
      </c>
      <c r="C221">
        <f>IF(ISNA(VLOOKUP($A221,List2!$AB$4:$AB$49,1,FALSE)),0,1)</f>
        <v>0</v>
      </c>
      <c r="D221">
        <f>IF(ISNA(VLOOKUP($A221,List2!$AC$4:$AC$49,1,FALSE)),0,1)</f>
        <v>0</v>
      </c>
      <c r="E221">
        <f>IF(ISNA(VLOOKUP($A221,List2!$AD$4:$AD$49,1,FALSE)),0,1)</f>
        <v>0</v>
      </c>
      <c r="F221">
        <f>IF(ISNA(VLOOKUP($A221,List2!$AE$4:$AE$49,1,FALSE)),0,1)</f>
        <v>0</v>
      </c>
      <c r="G221">
        <f>IF(ISNA(VLOOKUP($A221,List2!$AF$4:$AF$49,1,FALSE)),0,1)</f>
        <v>0</v>
      </c>
      <c r="H221">
        <f>IF(ISNA(VLOOKUP($A221,List2!$AG$4:$AG$49,1,FALSE)),0,1)</f>
        <v>0</v>
      </c>
      <c r="I221" s="2">
        <f t="shared" si="10"/>
        <v>0</v>
      </c>
      <c r="L221" t="str">
        <f t="shared" si="11"/>
        <v/>
      </c>
    </row>
    <row r="222" spans="1:12" x14ac:dyDescent="0.25">
      <c r="A222" t="str">
        <f>List2!A222</f>
        <v>HOPV0109</v>
      </c>
      <c r="B222" t="str">
        <f>List2!B222</f>
        <v>Kriminalistika</v>
      </c>
      <c r="C222">
        <f>IF(ISNA(VLOOKUP($A222,List2!$AB$4:$AB$49,1,FALSE)),0,1)</f>
        <v>0</v>
      </c>
      <c r="D222">
        <f>IF(ISNA(VLOOKUP($A222,List2!$AC$4:$AC$49,1,FALSE)),0,1)</f>
        <v>0</v>
      </c>
      <c r="E222">
        <f>IF(ISNA(VLOOKUP($A222,List2!$AD$4:$AD$49,1,FALSE)),0,1)</f>
        <v>0</v>
      </c>
      <c r="F222">
        <f>IF(ISNA(VLOOKUP($A222,List2!$AE$4:$AE$49,1,FALSE)),0,1)</f>
        <v>0</v>
      </c>
      <c r="G222">
        <f>IF(ISNA(VLOOKUP($A222,List2!$AF$4:$AF$49,1,FALSE)),0,1)</f>
        <v>0</v>
      </c>
      <c r="H222">
        <f>IF(ISNA(VLOOKUP($A222,List2!$AG$4:$AG$49,1,FALSE)),0,1)</f>
        <v>0</v>
      </c>
      <c r="I222" s="2">
        <f t="shared" si="10"/>
        <v>0</v>
      </c>
      <c r="L222" t="str">
        <f t="shared" si="11"/>
        <v/>
      </c>
    </row>
    <row r="223" spans="1:12" x14ac:dyDescent="0.25">
      <c r="A223" t="str">
        <f>List2!A223</f>
        <v>HOPV0110</v>
      </c>
      <c r="B223" t="str">
        <f>List2!B223</f>
        <v>Kriminologie I</v>
      </c>
      <c r="C223">
        <f>IF(ISNA(VLOOKUP($A223,List2!$AB$4:$AB$49,1,FALSE)),0,1)</f>
        <v>0</v>
      </c>
      <c r="D223">
        <f>IF(ISNA(VLOOKUP($A223,List2!$AC$4:$AC$49,1,FALSE)),0,1)</f>
        <v>0</v>
      </c>
      <c r="E223">
        <f>IF(ISNA(VLOOKUP($A223,List2!$AD$4:$AD$49,1,FALSE)),0,1)</f>
        <v>0</v>
      </c>
      <c r="F223">
        <f>IF(ISNA(VLOOKUP($A223,List2!$AE$4:$AE$49,1,FALSE)),0,1)</f>
        <v>0</v>
      </c>
      <c r="G223">
        <f>IF(ISNA(VLOOKUP($A223,List2!$AF$4:$AF$49,1,FALSE)),0,1)</f>
        <v>0</v>
      </c>
      <c r="H223">
        <f>IF(ISNA(VLOOKUP($A223,List2!$AG$4:$AG$49,1,FALSE)),0,1)</f>
        <v>0</v>
      </c>
      <c r="I223" s="2">
        <f t="shared" si="10"/>
        <v>0</v>
      </c>
      <c r="L223" t="str">
        <f t="shared" si="11"/>
        <v/>
      </c>
    </row>
    <row r="224" spans="1:12" x14ac:dyDescent="0.25">
      <c r="A224" t="str">
        <f>List2!A224</f>
        <v>HOPV0111</v>
      </c>
      <c r="B224" t="str">
        <f>List2!B224</f>
        <v>Kriminologie II</v>
      </c>
      <c r="C224">
        <f>IF(ISNA(VLOOKUP($A224,List2!$AB$4:$AB$49,1,FALSE)),0,1)</f>
        <v>0</v>
      </c>
      <c r="D224">
        <f>IF(ISNA(VLOOKUP($A224,List2!$AC$4:$AC$49,1,FALSE)),0,1)</f>
        <v>0</v>
      </c>
      <c r="E224">
        <f>IF(ISNA(VLOOKUP($A224,List2!$AD$4:$AD$49,1,FALSE)),0,1)</f>
        <v>0</v>
      </c>
      <c r="F224">
        <f>IF(ISNA(VLOOKUP($A224,List2!$AE$4:$AE$49,1,FALSE)),0,1)</f>
        <v>0</v>
      </c>
      <c r="G224">
        <f>IF(ISNA(VLOOKUP($A224,List2!$AF$4:$AF$49,1,FALSE)),0,1)</f>
        <v>0</v>
      </c>
      <c r="H224">
        <f>IF(ISNA(VLOOKUP($A224,List2!$AG$4:$AG$49,1,FALSE)),0,1)</f>
        <v>0</v>
      </c>
      <c r="I224" s="2">
        <f t="shared" si="10"/>
        <v>0</v>
      </c>
      <c r="L224" t="str">
        <f t="shared" si="11"/>
        <v/>
      </c>
    </row>
    <row r="225" spans="1:12" x14ac:dyDescent="0.25">
      <c r="A225" t="str">
        <f>List2!A225</f>
        <v>HOPV0112</v>
      </c>
      <c r="B225" t="str">
        <f>List2!B225</f>
        <v>Kybernetická kriminalita a kybernetická bezpečnost</v>
      </c>
      <c r="C225">
        <f>IF(ISNA(VLOOKUP($A225,List2!$AB$4:$AB$49,1,FALSE)),0,1)</f>
        <v>0</v>
      </c>
      <c r="D225">
        <f>IF(ISNA(VLOOKUP($A225,List2!$AC$4:$AC$49,1,FALSE)),0,1)</f>
        <v>0</v>
      </c>
      <c r="E225">
        <f>IF(ISNA(VLOOKUP($A225,List2!$AD$4:$AD$49,1,FALSE)),0,1)</f>
        <v>0</v>
      </c>
      <c r="F225">
        <f>IF(ISNA(VLOOKUP($A225,List2!$AE$4:$AE$49,1,FALSE)),0,1)</f>
        <v>0</v>
      </c>
      <c r="G225">
        <f>IF(ISNA(VLOOKUP($A225,List2!$AF$4:$AF$49,1,FALSE)),0,1)</f>
        <v>0</v>
      </c>
      <c r="H225">
        <f>IF(ISNA(VLOOKUP($A225,List2!$AG$4:$AG$49,1,FALSE)),0,1)</f>
        <v>0</v>
      </c>
      <c r="I225" s="2">
        <f t="shared" si="10"/>
        <v>0</v>
      </c>
      <c r="L225" t="str">
        <f t="shared" si="11"/>
        <v/>
      </c>
    </row>
    <row r="226" spans="1:12" x14ac:dyDescent="0.25">
      <c r="A226" t="str">
        <f>List2!A226</f>
        <v>HOPV0113</v>
      </c>
      <c r="B226" t="str">
        <f>List2!B226</f>
        <v>Metodika vyšetřování jednotlivých druhů trestných činů</v>
      </c>
      <c r="C226">
        <f>IF(ISNA(VLOOKUP($A226,List2!$AB$4:$AB$49,1,FALSE)),0,1)</f>
        <v>0</v>
      </c>
      <c r="D226">
        <f>IF(ISNA(VLOOKUP($A226,List2!$AC$4:$AC$49,1,FALSE)),0,1)</f>
        <v>0</v>
      </c>
      <c r="E226">
        <f>IF(ISNA(VLOOKUP($A226,List2!$AD$4:$AD$49,1,FALSE)),0,1)</f>
        <v>0</v>
      </c>
      <c r="F226">
        <f>IF(ISNA(VLOOKUP($A226,List2!$AE$4:$AE$49,1,FALSE)),0,1)</f>
        <v>0</v>
      </c>
      <c r="G226">
        <f>IF(ISNA(VLOOKUP($A226,List2!$AF$4:$AF$49,1,FALSE)),0,1)</f>
        <v>0</v>
      </c>
      <c r="H226">
        <f>IF(ISNA(VLOOKUP($A226,List2!$AG$4:$AG$49,1,FALSE)),0,1)</f>
        <v>0</v>
      </c>
      <c r="I226" s="2">
        <f t="shared" si="10"/>
        <v>0</v>
      </c>
      <c r="L226" t="str">
        <f t="shared" si="11"/>
        <v/>
      </c>
    </row>
    <row r="227" spans="1:12" x14ac:dyDescent="0.25">
      <c r="A227" t="str">
        <f>List2!A227</f>
        <v>HOPV0114</v>
      </c>
      <c r="B227" t="str">
        <f>List2!B227</f>
        <v>Rozhodnutí ve věcech trestních</v>
      </c>
      <c r="C227">
        <f>IF(ISNA(VLOOKUP($A227,List2!$AB$4:$AB$49,1,FALSE)),0,1)</f>
        <v>0</v>
      </c>
      <c r="D227">
        <f>IF(ISNA(VLOOKUP($A227,List2!$AC$4:$AC$49,1,FALSE)),0,1)</f>
        <v>0</v>
      </c>
      <c r="E227">
        <f>IF(ISNA(VLOOKUP($A227,List2!$AD$4:$AD$49,1,FALSE)),0,1)</f>
        <v>0</v>
      </c>
      <c r="F227">
        <f>IF(ISNA(VLOOKUP($A227,List2!$AE$4:$AE$49,1,FALSE)),0,1)</f>
        <v>0</v>
      </c>
      <c r="G227">
        <f>IF(ISNA(VLOOKUP($A227,List2!$AF$4:$AF$49,1,FALSE)),0,1)</f>
        <v>0</v>
      </c>
      <c r="H227">
        <f>IF(ISNA(VLOOKUP($A227,List2!$AG$4:$AG$49,1,FALSE)),0,1)</f>
        <v>0</v>
      </c>
      <c r="I227" s="2">
        <f t="shared" si="10"/>
        <v>0</v>
      </c>
      <c r="L227" t="str">
        <f t="shared" si="11"/>
        <v/>
      </c>
    </row>
    <row r="228" spans="1:12" x14ac:dyDescent="0.25">
      <c r="A228" t="str">
        <f>List2!A228</f>
        <v>HOPV0115</v>
      </c>
      <c r="B228" t="str">
        <f>List2!B228</f>
        <v>Soudní lékařství</v>
      </c>
      <c r="C228">
        <f>IF(ISNA(VLOOKUP($A228,List2!$AB$4:$AB$49,1,FALSE)),0,1)</f>
        <v>0</v>
      </c>
      <c r="D228">
        <f>IF(ISNA(VLOOKUP($A228,List2!$AC$4:$AC$49,1,FALSE)),0,1)</f>
        <v>0</v>
      </c>
      <c r="E228">
        <f>IF(ISNA(VLOOKUP($A228,List2!$AD$4:$AD$49,1,FALSE)),0,1)</f>
        <v>0</v>
      </c>
      <c r="F228">
        <f>IF(ISNA(VLOOKUP($A228,List2!$AE$4:$AE$49,1,FALSE)),0,1)</f>
        <v>0</v>
      </c>
      <c r="G228">
        <f>IF(ISNA(VLOOKUP($A228,List2!$AF$4:$AF$49,1,FALSE)),0,1)</f>
        <v>0</v>
      </c>
      <c r="H228">
        <f>IF(ISNA(VLOOKUP($A228,List2!$AG$4:$AG$49,1,FALSE)),0,1)</f>
        <v>0</v>
      </c>
      <c r="I228" s="2">
        <f t="shared" si="10"/>
        <v>0</v>
      </c>
      <c r="L228" t="str">
        <f t="shared" si="11"/>
        <v/>
      </c>
    </row>
    <row r="229" spans="1:12" x14ac:dyDescent="0.25">
      <c r="A229" t="str">
        <f>List2!A229</f>
        <v>HOPV0116</v>
      </c>
      <c r="B229" t="str">
        <f>List2!B229</f>
        <v>Soudní psychiatrie a soudní sexuologie</v>
      </c>
      <c r="C229">
        <f>IF(ISNA(VLOOKUP($A229,List2!$AB$4:$AB$49,1,FALSE)),0,1)</f>
        <v>0</v>
      </c>
      <c r="D229">
        <f>IF(ISNA(VLOOKUP($A229,List2!$AC$4:$AC$49,1,FALSE)),0,1)</f>
        <v>0</v>
      </c>
      <c r="E229">
        <f>IF(ISNA(VLOOKUP($A229,List2!$AD$4:$AD$49,1,FALSE)),0,1)</f>
        <v>0</v>
      </c>
      <c r="F229">
        <f>IF(ISNA(VLOOKUP($A229,List2!$AE$4:$AE$49,1,FALSE)),0,1)</f>
        <v>0</v>
      </c>
      <c r="G229">
        <f>IF(ISNA(VLOOKUP($A229,List2!$AF$4:$AF$49,1,FALSE)),0,1)</f>
        <v>0</v>
      </c>
      <c r="H229">
        <f>IF(ISNA(VLOOKUP($A229,List2!$AG$4:$AG$49,1,FALSE)),0,1)</f>
        <v>0</v>
      </c>
      <c r="I229" s="2">
        <f t="shared" si="10"/>
        <v>0</v>
      </c>
      <c r="L229" t="str">
        <f t="shared" si="11"/>
        <v/>
      </c>
    </row>
    <row r="230" spans="1:12" x14ac:dyDescent="0.25">
      <c r="A230" t="str">
        <f>List2!A230</f>
        <v>HOPV0117</v>
      </c>
      <c r="B230" t="str">
        <f>List2!B230</f>
        <v>Soudní psychologie</v>
      </c>
      <c r="C230">
        <f>IF(ISNA(VLOOKUP($A230,List2!$AB$4:$AB$49,1,FALSE)),0,1)</f>
        <v>0</v>
      </c>
      <c r="D230">
        <f>IF(ISNA(VLOOKUP($A230,List2!$AC$4:$AC$49,1,FALSE)),0,1)</f>
        <v>0</v>
      </c>
      <c r="E230">
        <f>IF(ISNA(VLOOKUP($A230,List2!$AD$4:$AD$49,1,FALSE)),0,1)</f>
        <v>0</v>
      </c>
      <c r="F230">
        <f>IF(ISNA(VLOOKUP($A230,List2!$AE$4:$AE$49,1,FALSE)),0,1)</f>
        <v>0</v>
      </c>
      <c r="G230">
        <f>IF(ISNA(VLOOKUP($A230,List2!$AF$4:$AF$49,1,FALSE)),0,1)</f>
        <v>0</v>
      </c>
      <c r="H230">
        <f>IF(ISNA(VLOOKUP($A230,List2!$AG$4:$AG$49,1,FALSE)),0,1)</f>
        <v>0</v>
      </c>
      <c r="I230" s="2">
        <f t="shared" si="10"/>
        <v>0</v>
      </c>
      <c r="L230" t="str">
        <f t="shared" si="11"/>
        <v/>
      </c>
    </row>
    <row r="231" spans="1:12" x14ac:dyDescent="0.25">
      <c r="A231" t="str">
        <f>List2!A231</f>
        <v>HOPV0118</v>
      </c>
      <c r="B231" t="str">
        <f>List2!B231</f>
        <v>Vybrané kapitoly z trestní odpovědnosti právnických osob a řízení proti nim</v>
      </c>
      <c r="C231">
        <f>IF(ISNA(VLOOKUP($A231,List2!$AB$4:$AB$49,1,FALSE)),0,1)</f>
        <v>0</v>
      </c>
      <c r="D231">
        <f>IF(ISNA(VLOOKUP($A231,List2!$AC$4:$AC$49,1,FALSE)),0,1)</f>
        <v>0</v>
      </c>
      <c r="E231">
        <f>IF(ISNA(VLOOKUP($A231,List2!$AD$4:$AD$49,1,FALSE)),0,1)</f>
        <v>0</v>
      </c>
      <c r="F231">
        <f>IF(ISNA(VLOOKUP($A231,List2!$AE$4:$AE$49,1,FALSE)),0,1)</f>
        <v>0</v>
      </c>
      <c r="G231">
        <f>IF(ISNA(VLOOKUP($A231,List2!$AF$4:$AF$49,1,FALSE)),0,1)</f>
        <v>0</v>
      </c>
      <c r="H231">
        <f>IF(ISNA(VLOOKUP($A231,List2!$AG$4:$AG$49,1,FALSE)),0,1)</f>
        <v>0</v>
      </c>
      <c r="I231" s="2">
        <f t="shared" si="10"/>
        <v>0</v>
      </c>
      <c r="L231" t="str">
        <f t="shared" si="11"/>
        <v/>
      </c>
    </row>
    <row r="232" spans="1:12" x14ac:dyDescent="0.25">
      <c r="A232" t="str">
        <f>List2!A232</f>
        <v>HOPV0119</v>
      </c>
      <c r="B232" t="str">
        <f>List2!B232</f>
        <v>Ústavní soudnictví</v>
      </c>
      <c r="C232">
        <f>IF(ISNA(VLOOKUP($A232,List2!$AB$4:$AB$49,1,FALSE)),0,1)</f>
        <v>0</v>
      </c>
      <c r="D232">
        <f>IF(ISNA(VLOOKUP($A232,List2!$AC$4:$AC$49,1,FALSE)),0,1)</f>
        <v>0</v>
      </c>
      <c r="E232">
        <f>IF(ISNA(VLOOKUP($A232,List2!$AD$4:$AD$49,1,FALSE)),0,1)</f>
        <v>0</v>
      </c>
      <c r="F232">
        <f>IF(ISNA(VLOOKUP($A232,List2!$AE$4:$AE$49,1,FALSE)),0,1)</f>
        <v>0</v>
      </c>
      <c r="G232">
        <f>IF(ISNA(VLOOKUP($A232,List2!$AF$4:$AF$49,1,FALSE)),0,1)</f>
        <v>0</v>
      </c>
      <c r="H232">
        <f>IF(ISNA(VLOOKUP($A232,List2!$AG$4:$AG$49,1,FALSE)),0,1)</f>
        <v>0</v>
      </c>
      <c r="I232" s="2">
        <f t="shared" si="10"/>
        <v>0</v>
      </c>
      <c r="L232" t="str">
        <f t="shared" si="11"/>
        <v/>
      </c>
    </row>
    <row r="233" spans="1:12" x14ac:dyDescent="0.25">
      <c r="A233" t="str">
        <f>List2!A233</f>
        <v>HOPV0120</v>
      </c>
      <c r="B233" t="str">
        <f>List2!B233</f>
        <v>Ústavní systémy</v>
      </c>
      <c r="C233">
        <f>IF(ISNA(VLOOKUP($A233,List2!$AB$4:$AB$49,1,FALSE)),0,1)</f>
        <v>0</v>
      </c>
      <c r="D233">
        <f>IF(ISNA(VLOOKUP($A233,List2!$AC$4:$AC$49,1,FALSE)),0,1)</f>
        <v>0</v>
      </c>
      <c r="E233">
        <f>IF(ISNA(VLOOKUP($A233,List2!$AD$4:$AD$49,1,FALSE)),0,1)</f>
        <v>0</v>
      </c>
      <c r="F233">
        <f>IF(ISNA(VLOOKUP($A233,List2!$AE$4:$AE$49,1,FALSE)),0,1)</f>
        <v>0</v>
      </c>
      <c r="G233">
        <f>IF(ISNA(VLOOKUP($A233,List2!$AF$4:$AF$49,1,FALSE)),0,1)</f>
        <v>0</v>
      </c>
      <c r="H233">
        <f>IF(ISNA(VLOOKUP($A233,List2!$AG$4:$AG$49,1,FALSE)),0,1)</f>
        <v>0</v>
      </c>
      <c r="I233" s="2">
        <f t="shared" si="10"/>
        <v>0</v>
      </c>
      <c r="L233" t="str">
        <f t="shared" si="11"/>
        <v/>
      </c>
    </row>
    <row r="234" spans="1:12" x14ac:dyDescent="0.25">
      <c r="A234" t="str">
        <f>List2!A234</f>
        <v>HOPV0121</v>
      </c>
      <c r="B234" t="str">
        <f>List2!B234</f>
        <v>Vývoj československého ústavního a politického systému</v>
      </c>
      <c r="C234">
        <f>IF(ISNA(VLOOKUP($A234,List2!$AB$4:$AB$49,1,FALSE)),0,1)</f>
        <v>0</v>
      </c>
      <c r="D234">
        <f>IF(ISNA(VLOOKUP($A234,List2!$AC$4:$AC$49,1,FALSE)),0,1)</f>
        <v>0</v>
      </c>
      <c r="E234">
        <f>IF(ISNA(VLOOKUP($A234,List2!$AD$4:$AD$49,1,FALSE)),0,1)</f>
        <v>0</v>
      </c>
      <c r="F234">
        <f>IF(ISNA(VLOOKUP($A234,List2!$AE$4:$AE$49,1,FALSE)),0,1)</f>
        <v>0</v>
      </c>
      <c r="G234">
        <f>IF(ISNA(VLOOKUP($A234,List2!$AF$4:$AF$49,1,FALSE)),0,1)</f>
        <v>0</v>
      </c>
      <c r="H234">
        <f>IF(ISNA(VLOOKUP($A234,List2!$AG$4:$AG$49,1,FALSE)),0,1)</f>
        <v>0</v>
      </c>
      <c r="I234" s="2">
        <f t="shared" si="10"/>
        <v>0</v>
      </c>
      <c r="L234" t="str">
        <f t="shared" si="11"/>
        <v/>
      </c>
    </row>
    <row r="235" spans="1:12" x14ac:dyDescent="0.25">
      <c r="A235" t="str">
        <f>List2!A235</f>
        <v>HOPV0122</v>
      </c>
      <c r="B235" t="str">
        <f>List2!B235</f>
        <v>Právo a bezpečnost</v>
      </c>
      <c r="C235">
        <f>IF(ISNA(VLOOKUP($A235,List2!$AB$4:$AB$49,1,FALSE)),0,1)</f>
        <v>0</v>
      </c>
      <c r="D235">
        <f>IF(ISNA(VLOOKUP($A235,List2!$AC$4:$AC$49,1,FALSE)),0,1)</f>
        <v>0</v>
      </c>
      <c r="E235">
        <f>IF(ISNA(VLOOKUP($A235,List2!$AD$4:$AD$49,1,FALSE)),0,1)</f>
        <v>0</v>
      </c>
      <c r="F235">
        <f>IF(ISNA(VLOOKUP($A235,List2!$AE$4:$AE$49,1,FALSE)),0,1)</f>
        <v>0</v>
      </c>
      <c r="G235">
        <f>IF(ISNA(VLOOKUP($A235,List2!$AF$4:$AF$49,1,FALSE)),0,1)</f>
        <v>0</v>
      </c>
      <c r="H235">
        <f>IF(ISNA(VLOOKUP($A235,List2!$AG$4:$AG$49,1,FALSE)),0,1)</f>
        <v>0</v>
      </c>
      <c r="I235" s="2">
        <f t="shared" si="10"/>
        <v>0</v>
      </c>
      <c r="L235" t="str">
        <f t="shared" si="11"/>
        <v/>
      </c>
    </row>
    <row r="236" spans="1:12" x14ac:dyDescent="0.25">
      <c r="A236" t="str">
        <f>List2!A236</f>
        <v>HOPV0123</v>
      </c>
      <c r="B236" t="str">
        <f>List2!B236</f>
        <v>Volební právo a volební systémy</v>
      </c>
      <c r="C236">
        <f>IF(ISNA(VLOOKUP($A236,List2!$AB$4:$AB$49,1,FALSE)),0,1)</f>
        <v>0</v>
      </c>
      <c r="D236">
        <f>IF(ISNA(VLOOKUP($A236,List2!$AC$4:$AC$49,1,FALSE)),0,1)</f>
        <v>0</v>
      </c>
      <c r="E236">
        <f>IF(ISNA(VLOOKUP($A236,List2!$AD$4:$AD$49,1,FALSE)),0,1)</f>
        <v>0</v>
      </c>
      <c r="F236">
        <f>IF(ISNA(VLOOKUP($A236,List2!$AE$4:$AE$49,1,FALSE)),0,1)</f>
        <v>0</v>
      </c>
      <c r="G236">
        <f>IF(ISNA(VLOOKUP($A236,List2!$AF$4:$AF$49,1,FALSE)),0,1)</f>
        <v>0</v>
      </c>
      <c r="H236">
        <f>IF(ISNA(VLOOKUP($A236,List2!$AG$4:$AG$49,1,FALSE)),0,1)</f>
        <v>0</v>
      </c>
      <c r="I236" s="2">
        <f t="shared" si="10"/>
        <v>0</v>
      </c>
      <c r="L236" t="str">
        <f t="shared" si="11"/>
        <v/>
      </c>
    </row>
    <row r="237" spans="1:12" x14ac:dyDescent="0.25">
      <c r="A237" t="str">
        <f>List2!A237</f>
        <v>HOPV0124</v>
      </c>
      <c r="B237" t="str">
        <f>List2!B237</f>
        <v>Proměny státnosti v procesu europeizace</v>
      </c>
      <c r="C237">
        <f>IF(ISNA(VLOOKUP($A237,List2!$AB$4:$AB$49,1,FALSE)),0,1)</f>
        <v>0</v>
      </c>
      <c r="D237">
        <f>IF(ISNA(VLOOKUP($A237,List2!$AC$4:$AC$49,1,FALSE)),0,1)</f>
        <v>0</v>
      </c>
      <c r="E237">
        <f>IF(ISNA(VLOOKUP($A237,List2!$AD$4:$AD$49,1,FALSE)),0,1)</f>
        <v>0</v>
      </c>
      <c r="F237">
        <f>IF(ISNA(VLOOKUP($A237,List2!$AE$4:$AE$49,1,FALSE)),0,1)</f>
        <v>0</v>
      </c>
      <c r="G237">
        <f>IF(ISNA(VLOOKUP($A237,List2!$AF$4:$AF$49,1,FALSE)),0,1)</f>
        <v>0</v>
      </c>
      <c r="H237">
        <f>IF(ISNA(VLOOKUP($A237,List2!$AG$4:$AG$49,1,FALSE)),0,1)</f>
        <v>0</v>
      </c>
      <c r="I237" s="2">
        <f t="shared" si="10"/>
        <v>0</v>
      </c>
      <c r="L237" t="str">
        <f t="shared" si="11"/>
        <v/>
      </c>
    </row>
    <row r="238" spans="1:12" x14ac:dyDescent="0.25">
      <c r="A238" t="str">
        <f>List2!A238</f>
        <v>HOPV0125</v>
      </c>
      <c r="B238" t="str">
        <f>List2!B238</f>
        <v>Vybrané otázky politického myšlení</v>
      </c>
      <c r="C238">
        <f>IF(ISNA(VLOOKUP($A238,List2!$AB$4:$AB$49,1,FALSE)),0,1)</f>
        <v>0</v>
      </c>
      <c r="D238">
        <f>IF(ISNA(VLOOKUP($A238,List2!$AC$4:$AC$49,1,FALSE)),0,1)</f>
        <v>0</v>
      </c>
      <c r="E238">
        <f>IF(ISNA(VLOOKUP($A238,List2!$AD$4:$AD$49,1,FALSE)),0,1)</f>
        <v>0</v>
      </c>
      <c r="F238">
        <f>IF(ISNA(VLOOKUP($A238,List2!$AE$4:$AE$49,1,FALSE)),0,1)</f>
        <v>0</v>
      </c>
      <c r="G238">
        <f>IF(ISNA(VLOOKUP($A238,List2!$AF$4:$AF$49,1,FALSE)),0,1)</f>
        <v>0</v>
      </c>
      <c r="H238">
        <f>IF(ISNA(VLOOKUP($A238,List2!$AG$4:$AG$49,1,FALSE)),0,1)</f>
        <v>0</v>
      </c>
      <c r="I238" s="2">
        <f t="shared" si="10"/>
        <v>0</v>
      </c>
      <c r="L238" t="str">
        <f t="shared" si="11"/>
        <v/>
      </c>
    </row>
    <row r="239" spans="1:12" x14ac:dyDescent="0.25">
      <c r="A239" t="str">
        <f>List2!A239</f>
        <v>HOPV0126</v>
      </c>
      <c r="B239" t="str">
        <f>List2!B239</f>
        <v>Sociální psychologie</v>
      </c>
      <c r="C239">
        <f>IF(ISNA(VLOOKUP($A239,List2!$AB$4:$AB$49,1,FALSE)),0,1)</f>
        <v>0</v>
      </c>
      <c r="D239">
        <f>IF(ISNA(VLOOKUP($A239,List2!$AC$4:$AC$49,1,FALSE)),0,1)</f>
        <v>0</v>
      </c>
      <c r="E239">
        <f>IF(ISNA(VLOOKUP($A239,List2!$AD$4:$AD$49,1,FALSE)),0,1)</f>
        <v>0</v>
      </c>
      <c r="F239">
        <f>IF(ISNA(VLOOKUP($A239,List2!$AE$4:$AE$49,1,FALSE)),0,1)</f>
        <v>0</v>
      </c>
      <c r="G239">
        <f>IF(ISNA(VLOOKUP($A239,List2!$AF$4:$AF$49,1,FALSE)),0,1)</f>
        <v>0</v>
      </c>
      <c r="H239">
        <f>IF(ISNA(VLOOKUP($A239,List2!$AG$4:$AG$49,1,FALSE)),0,1)</f>
        <v>0</v>
      </c>
      <c r="I239" s="2">
        <f t="shared" si="10"/>
        <v>0</v>
      </c>
      <c r="L239" t="str">
        <f t="shared" si="11"/>
        <v/>
      </c>
    </row>
    <row r="240" spans="1:12" x14ac:dyDescent="0.25">
      <c r="A240" t="str">
        <f>List2!A240</f>
        <v>HOPV0127</v>
      </c>
      <c r="B240" t="str">
        <f>List2!B240</f>
        <v>Ústavní právo Evropské unie a jeho politický kontext</v>
      </c>
      <c r="C240">
        <f>IF(ISNA(VLOOKUP($A240,List2!$AB$4:$AB$49,1,FALSE)),0,1)</f>
        <v>0</v>
      </c>
      <c r="D240">
        <f>IF(ISNA(VLOOKUP($A240,List2!$AC$4:$AC$49,1,FALSE)),0,1)</f>
        <v>0</v>
      </c>
      <c r="E240">
        <f>IF(ISNA(VLOOKUP($A240,List2!$AD$4:$AD$49,1,FALSE)),0,1)</f>
        <v>0</v>
      </c>
      <c r="F240">
        <f>IF(ISNA(VLOOKUP($A240,List2!$AE$4:$AE$49,1,FALSE)),0,1)</f>
        <v>0</v>
      </c>
      <c r="G240">
        <f>IF(ISNA(VLOOKUP($A240,List2!$AF$4:$AF$49,1,FALSE)),0,1)</f>
        <v>0</v>
      </c>
      <c r="H240">
        <f>IF(ISNA(VLOOKUP($A240,List2!$AG$4:$AG$49,1,FALSE)),0,1)</f>
        <v>0</v>
      </c>
      <c r="I240" s="2">
        <f t="shared" si="10"/>
        <v>0</v>
      </c>
      <c r="L240" t="str">
        <f t="shared" si="11"/>
        <v/>
      </c>
    </row>
    <row r="241" spans="1:12" x14ac:dyDescent="0.25">
      <c r="A241" t="str">
        <f>List2!A241</f>
        <v>HOPV0129</v>
      </c>
      <c r="B241" t="str">
        <f>List2!B241</f>
        <v>Společnost a právo v muslimských zemích</v>
      </c>
      <c r="C241">
        <f>IF(ISNA(VLOOKUP($A241,List2!$AB$4:$AB$49,1,FALSE)),0,1)</f>
        <v>0</v>
      </c>
      <c r="D241">
        <f>IF(ISNA(VLOOKUP($A241,List2!$AC$4:$AC$49,1,FALSE)),0,1)</f>
        <v>0</v>
      </c>
      <c r="E241">
        <f>IF(ISNA(VLOOKUP($A241,List2!$AD$4:$AD$49,1,FALSE)),0,1)</f>
        <v>0</v>
      </c>
      <c r="F241">
        <f>IF(ISNA(VLOOKUP($A241,List2!$AE$4:$AE$49,1,FALSE)),0,1)</f>
        <v>0</v>
      </c>
      <c r="G241">
        <f>IF(ISNA(VLOOKUP($A241,List2!$AF$4:$AF$49,1,FALSE)),0,1)</f>
        <v>0</v>
      </c>
      <c r="H241">
        <f>IF(ISNA(VLOOKUP($A241,List2!$AG$4:$AG$49,1,FALSE)),0,1)</f>
        <v>0</v>
      </c>
      <c r="I241" s="2">
        <f t="shared" si="10"/>
        <v>0</v>
      </c>
      <c r="L241" t="str">
        <f t="shared" si="11"/>
        <v/>
      </c>
    </row>
    <row r="242" spans="1:12" x14ac:dyDescent="0.25">
      <c r="A242" t="str">
        <f>List2!A242</f>
        <v>HOPV0132</v>
      </c>
      <c r="B242" t="str">
        <f>List2!B242</f>
        <v>Proměny české společnosti od listopadu 1989 do dneška I</v>
      </c>
      <c r="C242">
        <f>IF(ISNA(VLOOKUP($A242,List2!$AB$4:$AB$49,1,FALSE)),0,1)</f>
        <v>0</v>
      </c>
      <c r="D242">
        <f>IF(ISNA(VLOOKUP($A242,List2!$AC$4:$AC$49,1,FALSE)),0,1)</f>
        <v>0</v>
      </c>
      <c r="E242">
        <f>IF(ISNA(VLOOKUP($A242,List2!$AD$4:$AD$49,1,FALSE)),0,1)</f>
        <v>0</v>
      </c>
      <c r="F242">
        <f>IF(ISNA(VLOOKUP($A242,List2!$AE$4:$AE$49,1,FALSE)),0,1)</f>
        <v>0</v>
      </c>
      <c r="G242">
        <f>IF(ISNA(VLOOKUP($A242,List2!$AF$4:$AF$49,1,FALSE)),0,1)</f>
        <v>0</v>
      </c>
      <c r="H242">
        <f>IF(ISNA(VLOOKUP($A242,List2!$AG$4:$AG$49,1,FALSE)),0,1)</f>
        <v>0</v>
      </c>
      <c r="I242" s="2">
        <f t="shared" si="10"/>
        <v>0</v>
      </c>
      <c r="L242" t="str">
        <f t="shared" si="11"/>
        <v/>
      </c>
    </row>
    <row r="243" spans="1:12" x14ac:dyDescent="0.25">
      <c r="A243" t="str">
        <f>List2!A243</f>
        <v>HOPV0133</v>
      </c>
      <c r="B243" t="str">
        <f>List2!B243</f>
        <v>Proměny české společnosti od listopadu 1989 do dneška II</v>
      </c>
      <c r="C243">
        <f>IF(ISNA(VLOOKUP($A243,List2!$AB$4:$AB$49,1,FALSE)),0,1)</f>
        <v>0</v>
      </c>
      <c r="D243">
        <f>IF(ISNA(VLOOKUP($A243,List2!$AC$4:$AC$49,1,FALSE)),0,1)</f>
        <v>0</v>
      </c>
      <c r="E243">
        <f>IF(ISNA(VLOOKUP($A243,List2!$AD$4:$AD$49,1,FALSE)),0,1)</f>
        <v>0</v>
      </c>
      <c r="F243">
        <f>IF(ISNA(VLOOKUP($A243,List2!$AE$4:$AE$49,1,FALSE)),0,1)</f>
        <v>0</v>
      </c>
      <c r="G243">
        <f>IF(ISNA(VLOOKUP($A243,List2!$AF$4:$AF$49,1,FALSE)),0,1)</f>
        <v>0</v>
      </c>
      <c r="H243">
        <f>IF(ISNA(VLOOKUP($A243,List2!$AG$4:$AG$49,1,FALSE)),0,1)</f>
        <v>0</v>
      </c>
      <c r="I243" s="2">
        <f t="shared" si="10"/>
        <v>0</v>
      </c>
      <c r="L243" t="str">
        <f t="shared" si="11"/>
        <v/>
      </c>
    </row>
    <row r="244" spans="1:12" x14ac:dyDescent="0.25">
      <c r="A244" t="str">
        <f>List2!A244</f>
        <v>HOPV0134</v>
      </c>
      <c r="B244" t="str">
        <f>List2!B244</f>
        <v>Diskriminace a právo</v>
      </c>
      <c r="C244">
        <f>IF(ISNA(VLOOKUP($A244,List2!$AB$4:$AB$49,1,FALSE)),0,1)</f>
        <v>0</v>
      </c>
      <c r="D244">
        <f>IF(ISNA(VLOOKUP($A244,List2!$AC$4:$AC$49,1,FALSE)),0,1)</f>
        <v>0</v>
      </c>
      <c r="E244">
        <f>IF(ISNA(VLOOKUP($A244,List2!$AD$4:$AD$49,1,FALSE)),0,1)</f>
        <v>0</v>
      </c>
      <c r="F244">
        <f>IF(ISNA(VLOOKUP($A244,List2!$AE$4:$AE$49,1,FALSE)),0,1)</f>
        <v>0</v>
      </c>
      <c r="G244">
        <f>IF(ISNA(VLOOKUP($A244,List2!$AF$4:$AF$49,1,FALSE)),0,1)</f>
        <v>0</v>
      </c>
      <c r="H244">
        <f>IF(ISNA(VLOOKUP($A244,List2!$AG$4:$AG$49,1,FALSE)),0,1)</f>
        <v>0</v>
      </c>
      <c r="I244" s="2">
        <f t="shared" si="10"/>
        <v>0</v>
      </c>
      <c r="L244" t="str">
        <f t="shared" si="11"/>
        <v/>
      </c>
    </row>
    <row r="245" spans="1:12" x14ac:dyDescent="0.25">
      <c r="A245" t="str">
        <f>List2!A245</f>
        <v>HOPV0135</v>
      </c>
      <c r="B245" t="str">
        <f>List2!B245</f>
        <v>Právo a literatura</v>
      </c>
      <c r="C245">
        <f>IF(ISNA(VLOOKUP($A245,List2!$AB$4:$AB$49,1,FALSE)),0,1)</f>
        <v>0</v>
      </c>
      <c r="D245">
        <f>IF(ISNA(VLOOKUP($A245,List2!$AC$4:$AC$49,1,FALSE)),0,1)</f>
        <v>0</v>
      </c>
      <c r="E245">
        <f>IF(ISNA(VLOOKUP($A245,List2!$AD$4:$AD$49,1,FALSE)),0,1)</f>
        <v>0</v>
      </c>
      <c r="F245">
        <f>IF(ISNA(VLOOKUP($A245,List2!$AE$4:$AE$49,1,FALSE)),0,1)</f>
        <v>0</v>
      </c>
      <c r="G245">
        <f>IF(ISNA(VLOOKUP($A245,List2!$AF$4:$AF$49,1,FALSE)),0,1)</f>
        <v>0</v>
      </c>
      <c r="H245">
        <f>IF(ISNA(VLOOKUP($A245,List2!$AG$4:$AG$49,1,FALSE)),0,1)</f>
        <v>0</v>
      </c>
      <c r="I245" s="2">
        <f t="shared" si="10"/>
        <v>0</v>
      </c>
      <c r="L245" t="str">
        <f t="shared" si="11"/>
        <v/>
      </c>
    </row>
    <row r="246" spans="1:12" x14ac:dyDescent="0.25">
      <c r="A246" t="str">
        <f>List2!A246</f>
        <v>HOPV0136</v>
      </c>
      <c r="B246" t="str">
        <f>List2!B246</f>
        <v>Čtení klasiků politického myšlení: Montesquieu</v>
      </c>
      <c r="C246">
        <f>IF(ISNA(VLOOKUP($A246,List2!$AB$4:$AB$49,1,FALSE)),0,1)</f>
        <v>0</v>
      </c>
      <c r="D246">
        <f>IF(ISNA(VLOOKUP($A246,List2!$AC$4:$AC$49,1,FALSE)),0,1)</f>
        <v>0</v>
      </c>
      <c r="E246">
        <f>IF(ISNA(VLOOKUP($A246,List2!$AD$4:$AD$49,1,FALSE)),0,1)</f>
        <v>0</v>
      </c>
      <c r="F246">
        <f>IF(ISNA(VLOOKUP($A246,List2!$AE$4:$AE$49,1,FALSE)),0,1)</f>
        <v>0</v>
      </c>
      <c r="G246">
        <f>IF(ISNA(VLOOKUP($A246,List2!$AF$4:$AF$49,1,FALSE)),0,1)</f>
        <v>0</v>
      </c>
      <c r="H246">
        <f>IF(ISNA(VLOOKUP($A246,List2!$AG$4:$AG$49,1,FALSE)),0,1)</f>
        <v>0</v>
      </c>
      <c r="I246" s="2">
        <f t="shared" si="10"/>
        <v>0</v>
      </c>
      <c r="L246" t="str">
        <f t="shared" si="11"/>
        <v/>
      </c>
    </row>
    <row r="247" spans="1:12" x14ac:dyDescent="0.25">
      <c r="A247" t="str">
        <f>List2!A247</f>
        <v>HOPV0137</v>
      </c>
      <c r="B247" t="str">
        <f>List2!B247</f>
        <v>Čtení klasiků politického myšlení: Constant a Tocqueville</v>
      </c>
      <c r="C247">
        <f>IF(ISNA(VLOOKUP($A247,List2!$AB$4:$AB$49,1,FALSE)),0,1)</f>
        <v>0</v>
      </c>
      <c r="D247">
        <f>IF(ISNA(VLOOKUP($A247,List2!$AC$4:$AC$49,1,FALSE)),0,1)</f>
        <v>0</v>
      </c>
      <c r="E247">
        <f>IF(ISNA(VLOOKUP($A247,List2!$AD$4:$AD$49,1,FALSE)),0,1)</f>
        <v>0</v>
      </c>
      <c r="F247">
        <f>IF(ISNA(VLOOKUP($A247,List2!$AE$4:$AE$49,1,FALSE)),0,1)</f>
        <v>0</v>
      </c>
      <c r="G247">
        <f>IF(ISNA(VLOOKUP($A247,List2!$AF$4:$AF$49,1,FALSE)),0,1)</f>
        <v>0</v>
      </c>
      <c r="H247">
        <f>IF(ISNA(VLOOKUP($A247,List2!$AG$4:$AG$49,1,FALSE)),0,1)</f>
        <v>0</v>
      </c>
      <c r="I247" s="2">
        <f t="shared" si="10"/>
        <v>0</v>
      </c>
      <c r="L247" t="str">
        <f t="shared" si="11"/>
        <v/>
      </c>
    </row>
    <row r="248" spans="1:12" x14ac:dyDescent="0.25">
      <c r="A248" t="str">
        <f>List2!A248</f>
        <v>HOPV0138</v>
      </c>
      <c r="B248" t="str">
        <f>List2!B248</f>
        <v>Právo a umění</v>
      </c>
      <c r="C248">
        <f>IF(ISNA(VLOOKUP($A248,List2!$AB$4:$AB$49,1,FALSE)),0,1)</f>
        <v>0</v>
      </c>
      <c r="D248">
        <f>IF(ISNA(VLOOKUP($A248,List2!$AC$4:$AC$49,1,FALSE)),0,1)</f>
        <v>0</v>
      </c>
      <c r="E248">
        <f>IF(ISNA(VLOOKUP($A248,List2!$AD$4:$AD$49,1,FALSE)),0,1)</f>
        <v>0</v>
      </c>
      <c r="F248">
        <f>IF(ISNA(VLOOKUP($A248,List2!$AE$4:$AE$49,1,FALSE)),0,1)</f>
        <v>0</v>
      </c>
      <c r="G248">
        <f>IF(ISNA(VLOOKUP($A248,List2!$AF$4:$AF$49,1,FALSE)),0,1)</f>
        <v>0</v>
      </c>
      <c r="H248">
        <f>IF(ISNA(VLOOKUP($A248,List2!$AG$4:$AG$49,1,FALSE)),0,1)</f>
        <v>0</v>
      </c>
      <c r="I248" s="2">
        <f t="shared" si="10"/>
        <v>0</v>
      </c>
      <c r="L248" t="str">
        <f t="shared" si="11"/>
        <v/>
      </c>
    </row>
    <row r="249" spans="1:12" x14ac:dyDescent="0.25">
      <c r="A249" t="str">
        <f>List2!A249</f>
        <v>HOPV0140</v>
      </c>
      <c r="B249" t="str">
        <f>List2!B249</f>
        <v>Theory and practice of the European convention on human rights</v>
      </c>
      <c r="C249">
        <f>IF(ISNA(VLOOKUP($A249,List2!$AB$4:$AB$49,1,FALSE)),0,1)</f>
        <v>0</v>
      </c>
      <c r="D249">
        <f>IF(ISNA(VLOOKUP($A249,List2!$AC$4:$AC$49,1,FALSE)),0,1)</f>
        <v>0</v>
      </c>
      <c r="E249">
        <f>IF(ISNA(VLOOKUP($A249,List2!$AD$4:$AD$49,1,FALSE)),0,1)</f>
        <v>0</v>
      </c>
      <c r="F249">
        <f>IF(ISNA(VLOOKUP($A249,List2!$AE$4:$AE$49,1,FALSE)),0,1)</f>
        <v>0</v>
      </c>
      <c r="G249">
        <f>IF(ISNA(VLOOKUP($A249,List2!$AF$4:$AF$49,1,FALSE)),0,1)</f>
        <v>0</v>
      </c>
      <c r="H249">
        <f>IF(ISNA(VLOOKUP($A249,List2!$AG$4:$AG$49,1,FALSE)),0,1)</f>
        <v>0</v>
      </c>
      <c r="I249" s="2">
        <f t="shared" si="10"/>
        <v>0</v>
      </c>
      <c r="L249" t="str">
        <f t="shared" si="11"/>
        <v/>
      </c>
    </row>
    <row r="250" spans="1:12" x14ac:dyDescent="0.25">
      <c r="A250" t="str">
        <f>List2!A250</f>
        <v>HOPV0142</v>
      </c>
      <c r="B250" t="str">
        <f>List2!B250</f>
        <v>Sociologie a aktuální problémy práva a politologie</v>
      </c>
      <c r="C250">
        <f>IF(ISNA(VLOOKUP($A250,List2!$AB$4:$AB$49,1,FALSE)),0,1)</f>
        <v>0</v>
      </c>
      <c r="D250">
        <f>IF(ISNA(VLOOKUP($A250,List2!$AC$4:$AC$49,1,FALSE)),0,1)</f>
        <v>0</v>
      </c>
      <c r="E250">
        <f>IF(ISNA(VLOOKUP($A250,List2!$AD$4:$AD$49,1,FALSE)),0,1)</f>
        <v>0</v>
      </c>
      <c r="F250">
        <f>IF(ISNA(VLOOKUP($A250,List2!$AE$4:$AE$49,1,FALSE)),0,1)</f>
        <v>0</v>
      </c>
      <c r="G250">
        <f>IF(ISNA(VLOOKUP($A250,List2!$AF$4:$AF$49,1,FALSE)),0,1)</f>
        <v>0</v>
      </c>
      <c r="H250">
        <f>IF(ISNA(VLOOKUP($A250,List2!$AG$4:$AG$49,1,FALSE)),0,1)</f>
        <v>0</v>
      </c>
      <c r="I250" s="2">
        <f t="shared" si="10"/>
        <v>0</v>
      </c>
      <c r="L250" t="str">
        <f t="shared" si="11"/>
        <v/>
      </c>
    </row>
    <row r="251" spans="1:12" x14ac:dyDescent="0.25">
      <c r="A251" t="str">
        <f>List2!A251</f>
        <v>HOPV0143</v>
      </c>
      <c r="B251" t="str">
        <f>List2!B251</f>
        <v>Sociologie a interpretace velké transformace</v>
      </c>
      <c r="C251">
        <f>IF(ISNA(VLOOKUP($A251,List2!$AB$4:$AB$49,1,FALSE)),0,1)</f>
        <v>0</v>
      </c>
      <c r="D251">
        <f>IF(ISNA(VLOOKUP($A251,List2!$AC$4:$AC$49,1,FALSE)),0,1)</f>
        <v>0</v>
      </c>
      <c r="E251">
        <f>IF(ISNA(VLOOKUP($A251,List2!$AD$4:$AD$49,1,FALSE)),0,1)</f>
        <v>0</v>
      </c>
      <c r="F251">
        <f>IF(ISNA(VLOOKUP($A251,List2!$AE$4:$AE$49,1,FALSE)),0,1)</f>
        <v>0</v>
      </c>
      <c r="G251">
        <f>IF(ISNA(VLOOKUP($A251,List2!$AF$4:$AF$49,1,FALSE)),0,1)</f>
        <v>0</v>
      </c>
      <c r="H251">
        <f>IF(ISNA(VLOOKUP($A251,List2!$AG$4:$AG$49,1,FALSE)),0,1)</f>
        <v>0</v>
      </c>
      <c r="I251" s="2">
        <f t="shared" si="10"/>
        <v>0</v>
      </c>
      <c r="L251" t="str">
        <f t="shared" si="11"/>
        <v/>
      </c>
    </row>
    <row r="252" spans="1:12" x14ac:dyDescent="0.25">
      <c r="A252" t="str">
        <f>List2!A252</f>
        <v>HOPV0144</v>
      </c>
      <c r="B252" t="str">
        <f>List2!B252</f>
        <v>Právo v kontextu</v>
      </c>
      <c r="C252">
        <f>IF(ISNA(VLOOKUP($A252,List2!$AB$4:$AB$49,1,FALSE)),0,1)</f>
        <v>0</v>
      </c>
      <c r="D252">
        <f>IF(ISNA(VLOOKUP($A252,List2!$AC$4:$AC$49,1,FALSE)),0,1)</f>
        <v>0</v>
      </c>
      <c r="E252">
        <f>IF(ISNA(VLOOKUP($A252,List2!$AD$4:$AD$49,1,FALSE)),0,1)</f>
        <v>0</v>
      </c>
      <c r="F252">
        <f>IF(ISNA(VLOOKUP($A252,List2!$AE$4:$AE$49,1,FALSE)),0,1)</f>
        <v>0</v>
      </c>
      <c r="G252">
        <f>IF(ISNA(VLOOKUP($A252,List2!$AF$4:$AF$49,1,FALSE)),0,1)</f>
        <v>0</v>
      </c>
      <c r="H252">
        <f>IF(ISNA(VLOOKUP($A252,List2!$AG$4:$AG$49,1,FALSE)),0,1)</f>
        <v>0</v>
      </c>
      <c r="I252" s="2">
        <f t="shared" si="10"/>
        <v>0</v>
      </c>
      <c r="L252" t="str">
        <f t="shared" si="11"/>
        <v/>
      </c>
    </row>
    <row r="253" spans="1:12" x14ac:dyDescent="0.25">
      <c r="A253" t="str">
        <f>List2!A253</f>
        <v>HOPV0145</v>
      </c>
      <c r="B253" t="str">
        <f>List2!B253</f>
        <v>Empirical Legal Studies</v>
      </c>
      <c r="C253">
        <f>IF(ISNA(VLOOKUP($A253,List2!$AB$4:$AB$49,1,FALSE)),0,1)</f>
        <v>0</v>
      </c>
      <c r="D253">
        <f>IF(ISNA(VLOOKUP($A253,List2!$AC$4:$AC$49,1,FALSE)),0,1)</f>
        <v>0</v>
      </c>
      <c r="E253">
        <f>IF(ISNA(VLOOKUP($A253,List2!$AD$4:$AD$49,1,FALSE)),0,1)</f>
        <v>0</v>
      </c>
      <c r="F253">
        <f>IF(ISNA(VLOOKUP($A253,List2!$AE$4:$AE$49,1,FALSE)),0,1)</f>
        <v>0</v>
      </c>
      <c r="G253">
        <f>IF(ISNA(VLOOKUP($A253,List2!$AF$4:$AF$49,1,FALSE)),0,1)</f>
        <v>0</v>
      </c>
      <c r="H253">
        <f>IF(ISNA(VLOOKUP($A253,List2!$AG$4:$AG$49,1,FALSE)),0,1)</f>
        <v>0</v>
      </c>
      <c r="I253" s="2">
        <f t="shared" si="10"/>
        <v>0</v>
      </c>
      <c r="L253" t="str">
        <f t="shared" si="11"/>
        <v/>
      </c>
    </row>
    <row r="254" spans="1:12" x14ac:dyDescent="0.25">
      <c r="A254" t="str">
        <f>List2!A254</f>
        <v>HOPV0146</v>
      </c>
      <c r="B254" t="str">
        <f>List2!B254</f>
        <v>Právo a ekonomie v legislativní a soudní praxi</v>
      </c>
      <c r="C254">
        <f>IF(ISNA(VLOOKUP($A254,List2!$AB$4:$AB$49,1,FALSE)),0,1)</f>
        <v>0</v>
      </c>
      <c r="D254">
        <f>IF(ISNA(VLOOKUP($A254,List2!$AC$4:$AC$49,1,FALSE)),0,1)</f>
        <v>0</v>
      </c>
      <c r="E254">
        <f>IF(ISNA(VLOOKUP($A254,List2!$AD$4:$AD$49,1,FALSE)),0,1)</f>
        <v>0</v>
      </c>
      <c r="F254">
        <f>IF(ISNA(VLOOKUP($A254,List2!$AE$4:$AE$49,1,FALSE)),0,1)</f>
        <v>0</v>
      </c>
      <c r="G254">
        <f>IF(ISNA(VLOOKUP($A254,List2!$AF$4:$AF$49,1,FALSE)),0,1)</f>
        <v>0</v>
      </c>
      <c r="H254">
        <f>IF(ISNA(VLOOKUP($A254,List2!$AG$4:$AG$49,1,FALSE)),0,1)</f>
        <v>0</v>
      </c>
      <c r="I254" s="2">
        <f t="shared" si="10"/>
        <v>0</v>
      </c>
      <c r="L254" t="str">
        <f t="shared" si="11"/>
        <v/>
      </c>
    </row>
    <row r="255" spans="1:12" x14ac:dyDescent="0.25">
      <c r="A255" t="str">
        <f>List2!A255</f>
        <v>HOPV0147</v>
      </c>
      <c r="B255" t="str">
        <f>List2!B255</f>
        <v>Law and Economics: Legislative and Judicial Applications</v>
      </c>
      <c r="C255">
        <f>IF(ISNA(VLOOKUP($A255,List2!$AB$4:$AB$49,1,FALSE)),0,1)</f>
        <v>0</v>
      </c>
      <c r="D255">
        <f>IF(ISNA(VLOOKUP($A255,List2!$AC$4:$AC$49,1,FALSE)),0,1)</f>
        <v>0</v>
      </c>
      <c r="E255">
        <f>IF(ISNA(VLOOKUP($A255,List2!$AD$4:$AD$49,1,FALSE)),0,1)</f>
        <v>0</v>
      </c>
      <c r="F255">
        <f>IF(ISNA(VLOOKUP($A255,List2!$AE$4:$AE$49,1,FALSE)),0,1)</f>
        <v>0</v>
      </c>
      <c r="G255">
        <f>IF(ISNA(VLOOKUP($A255,List2!$AF$4:$AF$49,1,FALSE)),0,1)</f>
        <v>0</v>
      </c>
      <c r="H255">
        <f>IF(ISNA(VLOOKUP($A255,List2!$AG$4:$AG$49,1,FALSE)),0,1)</f>
        <v>0</v>
      </c>
      <c r="I255" s="2">
        <f t="shared" si="10"/>
        <v>0</v>
      </c>
      <c r="L255" t="str">
        <f t="shared" si="11"/>
        <v/>
      </c>
    </row>
    <row r="256" spans="1:12" x14ac:dyDescent="0.25">
      <c r="A256" t="str">
        <f>List2!A256</f>
        <v>HOPV0148</v>
      </c>
      <c r="B256" t="str">
        <f>List2!B256</f>
        <v>Ekonomie moci, bohatství a chudoby</v>
      </c>
      <c r="C256">
        <f>IF(ISNA(VLOOKUP($A256,List2!$AB$4:$AB$49,1,FALSE)),0,1)</f>
        <v>0</v>
      </c>
      <c r="D256">
        <f>IF(ISNA(VLOOKUP($A256,List2!$AC$4:$AC$49,1,FALSE)),0,1)</f>
        <v>0</v>
      </c>
      <c r="E256">
        <f>IF(ISNA(VLOOKUP($A256,List2!$AD$4:$AD$49,1,FALSE)),0,1)</f>
        <v>0</v>
      </c>
      <c r="F256">
        <f>IF(ISNA(VLOOKUP($A256,List2!$AE$4:$AE$49,1,FALSE)),0,1)</f>
        <v>0</v>
      </c>
      <c r="G256">
        <f>IF(ISNA(VLOOKUP($A256,List2!$AF$4:$AF$49,1,FALSE)),0,1)</f>
        <v>0</v>
      </c>
      <c r="H256">
        <f>IF(ISNA(VLOOKUP($A256,List2!$AG$4:$AG$49,1,FALSE)),0,1)</f>
        <v>0</v>
      </c>
      <c r="I256" s="2">
        <f t="shared" si="10"/>
        <v>0</v>
      </c>
      <c r="L256" t="str">
        <f t="shared" si="11"/>
        <v/>
      </c>
    </row>
    <row r="257" spans="1:12" x14ac:dyDescent="0.25">
      <c r="A257" t="str">
        <f>List2!A257</f>
        <v>HOPV0149</v>
      </c>
      <c r="B257" t="str">
        <f>List2!B257</f>
        <v>Economics of Power, Wealth and Poverty</v>
      </c>
      <c r="C257">
        <f>IF(ISNA(VLOOKUP($A257,List2!$AB$4:$AB$49,1,FALSE)),0,1)</f>
        <v>0</v>
      </c>
      <c r="D257">
        <f>IF(ISNA(VLOOKUP($A257,List2!$AC$4:$AC$49,1,FALSE)),0,1)</f>
        <v>0</v>
      </c>
      <c r="E257">
        <f>IF(ISNA(VLOOKUP($A257,List2!$AD$4:$AD$49,1,FALSE)),0,1)</f>
        <v>0</v>
      </c>
      <c r="F257">
        <f>IF(ISNA(VLOOKUP($A257,List2!$AE$4:$AE$49,1,FALSE)),0,1)</f>
        <v>0</v>
      </c>
      <c r="G257">
        <f>IF(ISNA(VLOOKUP($A257,List2!$AF$4:$AF$49,1,FALSE)),0,1)</f>
        <v>0</v>
      </c>
      <c r="H257">
        <f>IF(ISNA(VLOOKUP($A257,List2!$AG$4:$AG$49,1,FALSE)),0,1)</f>
        <v>0</v>
      </c>
      <c r="I257" s="2">
        <f t="shared" si="10"/>
        <v>0</v>
      </c>
      <c r="L257" t="str">
        <f t="shared" si="11"/>
        <v/>
      </c>
    </row>
    <row r="258" spans="1:12" x14ac:dyDescent="0.25">
      <c r="A258" t="str">
        <f>List2!A258</f>
        <v>HOPV0150</v>
      </c>
      <c r="B258" t="str">
        <f>List2!B258</f>
        <v>Behaviorální ekonomie ve veřejné politice</v>
      </c>
      <c r="C258">
        <f>IF(ISNA(VLOOKUP($A258,List2!$AB$4:$AB$49,1,FALSE)),0,1)</f>
        <v>0</v>
      </c>
      <c r="D258">
        <f>IF(ISNA(VLOOKUP($A258,List2!$AC$4:$AC$49,1,FALSE)),0,1)</f>
        <v>0</v>
      </c>
      <c r="E258">
        <f>IF(ISNA(VLOOKUP($A258,List2!$AD$4:$AD$49,1,FALSE)),0,1)</f>
        <v>0</v>
      </c>
      <c r="F258">
        <f>IF(ISNA(VLOOKUP($A258,List2!$AE$4:$AE$49,1,FALSE)),0,1)</f>
        <v>0</v>
      </c>
      <c r="G258">
        <f>IF(ISNA(VLOOKUP($A258,List2!$AF$4:$AF$49,1,FALSE)),0,1)</f>
        <v>0</v>
      </c>
      <c r="H258">
        <f>IF(ISNA(VLOOKUP($A258,List2!$AG$4:$AG$49,1,FALSE)),0,1)</f>
        <v>0</v>
      </c>
      <c r="I258" s="2">
        <f t="shared" si="10"/>
        <v>0</v>
      </c>
      <c r="L258" t="str">
        <f t="shared" si="11"/>
        <v/>
      </c>
    </row>
    <row r="259" spans="1:12" x14ac:dyDescent="0.25">
      <c r="A259" t="str">
        <f>List2!A259</f>
        <v>HOPV0151</v>
      </c>
      <c r="B259" t="str">
        <f>List2!B259</f>
        <v>Ekonomická analýza hospodářské soutěže</v>
      </c>
      <c r="C259">
        <f>IF(ISNA(VLOOKUP($A259,List2!$AB$4:$AB$49,1,FALSE)),0,1)</f>
        <v>0</v>
      </c>
      <c r="D259">
        <f>IF(ISNA(VLOOKUP($A259,List2!$AC$4:$AC$49,1,FALSE)),0,1)</f>
        <v>0</v>
      </c>
      <c r="E259">
        <f>IF(ISNA(VLOOKUP($A259,List2!$AD$4:$AD$49,1,FALSE)),0,1)</f>
        <v>0</v>
      </c>
      <c r="F259">
        <f>IF(ISNA(VLOOKUP($A259,List2!$AE$4:$AE$49,1,FALSE)),0,1)</f>
        <v>0</v>
      </c>
      <c r="G259">
        <f>IF(ISNA(VLOOKUP($A259,List2!$AF$4:$AF$49,1,FALSE)),0,1)</f>
        <v>0</v>
      </c>
      <c r="H259">
        <f>IF(ISNA(VLOOKUP($A259,List2!$AG$4:$AG$49,1,FALSE)),0,1)</f>
        <v>0</v>
      </c>
      <c r="I259" s="2">
        <f t="shared" si="10"/>
        <v>0</v>
      </c>
      <c r="L259" t="str">
        <f t="shared" si="11"/>
        <v/>
      </c>
    </row>
    <row r="260" spans="1:12" x14ac:dyDescent="0.25">
      <c r="A260" t="str">
        <f>List2!A260</f>
        <v>HOPV0152</v>
      </c>
      <c r="B260" t="str">
        <f>List2!B260</f>
        <v>Ekonomická analýza práva obchodních korporací</v>
      </c>
      <c r="C260">
        <f>IF(ISNA(VLOOKUP($A260,List2!$AB$4:$AB$49,1,FALSE)),0,1)</f>
        <v>0</v>
      </c>
      <c r="D260">
        <f>IF(ISNA(VLOOKUP($A260,List2!$AC$4:$AC$49,1,FALSE)),0,1)</f>
        <v>0</v>
      </c>
      <c r="E260">
        <f>IF(ISNA(VLOOKUP($A260,List2!$AD$4:$AD$49,1,FALSE)),0,1)</f>
        <v>0</v>
      </c>
      <c r="F260">
        <f>IF(ISNA(VLOOKUP($A260,List2!$AE$4:$AE$49,1,FALSE)),0,1)</f>
        <v>0</v>
      </c>
      <c r="G260">
        <f>IF(ISNA(VLOOKUP($A260,List2!$AF$4:$AF$49,1,FALSE)),0,1)</f>
        <v>0</v>
      </c>
      <c r="H260">
        <f>IF(ISNA(VLOOKUP($A260,List2!$AG$4:$AG$49,1,FALSE)),0,1)</f>
        <v>0</v>
      </c>
      <c r="I260" s="2">
        <f t="shared" si="10"/>
        <v>0</v>
      </c>
      <c r="L260" t="str">
        <f t="shared" si="11"/>
        <v/>
      </c>
    </row>
    <row r="261" spans="1:12" x14ac:dyDescent="0.25">
      <c r="A261" t="str">
        <f>List2!A261</f>
        <v>HOPV0153</v>
      </c>
      <c r="B261" t="str">
        <f>List2!B261</f>
        <v>Economic Analysis of Corporate Law</v>
      </c>
      <c r="C261">
        <f>IF(ISNA(VLOOKUP($A261,List2!$AB$4:$AB$49,1,FALSE)),0,1)</f>
        <v>0</v>
      </c>
      <c r="D261">
        <f>IF(ISNA(VLOOKUP($A261,List2!$AC$4:$AC$49,1,FALSE)),0,1)</f>
        <v>0</v>
      </c>
      <c r="E261">
        <f>IF(ISNA(VLOOKUP($A261,List2!$AD$4:$AD$49,1,FALSE)),0,1)</f>
        <v>0</v>
      </c>
      <c r="F261">
        <f>IF(ISNA(VLOOKUP($A261,List2!$AE$4:$AE$49,1,FALSE)),0,1)</f>
        <v>0</v>
      </c>
      <c r="G261">
        <f>IF(ISNA(VLOOKUP($A261,List2!$AF$4:$AF$49,1,FALSE)),0,1)</f>
        <v>0</v>
      </c>
      <c r="H261">
        <f>IF(ISNA(VLOOKUP($A261,List2!$AG$4:$AG$49,1,FALSE)),0,1)</f>
        <v>0</v>
      </c>
      <c r="I261" s="2">
        <f t="shared" ref="I261:I324" si="12">SUM(C261:H261)</f>
        <v>0</v>
      </c>
      <c r="L261" t="str">
        <f t="shared" ref="L261:L324" si="13">IF(I261=0,"",J261&amp;" "&amp;K261&amp;", ")</f>
        <v/>
      </c>
    </row>
    <row r="262" spans="1:12" x14ac:dyDescent="0.25">
      <c r="A262" t="str">
        <f>List2!A262</f>
        <v>HOPV0154</v>
      </c>
      <c r="B262" t="str">
        <f>List2!B262</f>
        <v>Ekonomie veřejného sektoru</v>
      </c>
      <c r="C262">
        <f>IF(ISNA(VLOOKUP($A262,List2!$AB$4:$AB$49,1,FALSE)),0,1)</f>
        <v>0</v>
      </c>
      <c r="D262">
        <f>IF(ISNA(VLOOKUP($A262,List2!$AC$4:$AC$49,1,FALSE)),0,1)</f>
        <v>0</v>
      </c>
      <c r="E262">
        <f>IF(ISNA(VLOOKUP($A262,List2!$AD$4:$AD$49,1,FALSE)),0,1)</f>
        <v>0</v>
      </c>
      <c r="F262">
        <f>IF(ISNA(VLOOKUP($A262,List2!$AE$4:$AE$49,1,FALSE)),0,1)</f>
        <v>0</v>
      </c>
      <c r="G262">
        <f>IF(ISNA(VLOOKUP($A262,List2!$AF$4:$AF$49,1,FALSE)),0,1)</f>
        <v>0</v>
      </c>
      <c r="H262">
        <f>IF(ISNA(VLOOKUP($A262,List2!$AG$4:$AG$49,1,FALSE)),0,1)</f>
        <v>0</v>
      </c>
      <c r="I262" s="2">
        <f t="shared" si="12"/>
        <v>0</v>
      </c>
      <c r="L262" t="str">
        <f t="shared" si="13"/>
        <v/>
      </c>
    </row>
    <row r="263" spans="1:12" x14ac:dyDescent="0.25">
      <c r="A263" t="str">
        <f>List2!A263</f>
        <v>HOPV0155</v>
      </c>
      <c r="B263" t="str">
        <f>List2!B263</f>
        <v>Economics of the Public Sector</v>
      </c>
      <c r="C263">
        <f>IF(ISNA(VLOOKUP($A263,List2!$AB$4:$AB$49,1,FALSE)),0,1)</f>
        <v>0</v>
      </c>
      <c r="D263">
        <f>IF(ISNA(VLOOKUP($A263,List2!$AC$4:$AC$49,1,FALSE)),0,1)</f>
        <v>0</v>
      </c>
      <c r="E263">
        <f>IF(ISNA(VLOOKUP($A263,List2!$AD$4:$AD$49,1,FALSE)),0,1)</f>
        <v>0</v>
      </c>
      <c r="F263">
        <f>IF(ISNA(VLOOKUP($A263,List2!$AE$4:$AE$49,1,FALSE)),0,1)</f>
        <v>0</v>
      </c>
      <c r="G263">
        <f>IF(ISNA(VLOOKUP($A263,List2!$AF$4:$AF$49,1,FALSE)),0,1)</f>
        <v>0</v>
      </c>
      <c r="H263">
        <f>IF(ISNA(VLOOKUP($A263,List2!$AG$4:$AG$49,1,FALSE)),0,1)</f>
        <v>0</v>
      </c>
      <c r="I263" s="2">
        <f t="shared" si="12"/>
        <v>0</v>
      </c>
      <c r="L263" t="str">
        <f t="shared" si="13"/>
        <v/>
      </c>
    </row>
    <row r="264" spans="1:12" x14ac:dyDescent="0.25">
      <c r="A264" t="str">
        <f>List2!A264</f>
        <v>HOPV0156</v>
      </c>
      <c r="B264" t="str">
        <f>List2!B264</f>
        <v>Hospodářská politika</v>
      </c>
      <c r="C264">
        <f>IF(ISNA(VLOOKUP($A264,List2!$AB$4:$AB$49,1,FALSE)),0,1)</f>
        <v>0</v>
      </c>
      <c r="D264">
        <f>IF(ISNA(VLOOKUP($A264,List2!$AC$4:$AC$49,1,FALSE)),0,1)</f>
        <v>0</v>
      </c>
      <c r="E264">
        <f>IF(ISNA(VLOOKUP($A264,List2!$AD$4:$AD$49,1,FALSE)),0,1)</f>
        <v>0</v>
      </c>
      <c r="F264">
        <f>IF(ISNA(VLOOKUP($A264,List2!$AE$4:$AE$49,1,FALSE)),0,1)</f>
        <v>0</v>
      </c>
      <c r="G264">
        <f>IF(ISNA(VLOOKUP($A264,List2!$AF$4:$AF$49,1,FALSE)),0,1)</f>
        <v>0</v>
      </c>
      <c r="H264">
        <f>IF(ISNA(VLOOKUP($A264,List2!$AG$4:$AG$49,1,FALSE)),0,1)</f>
        <v>0</v>
      </c>
      <c r="I264" s="2">
        <f t="shared" si="12"/>
        <v>0</v>
      </c>
      <c r="L264" t="str">
        <f t="shared" si="13"/>
        <v/>
      </c>
    </row>
    <row r="265" spans="1:12" x14ac:dyDescent="0.25">
      <c r="A265" t="str">
        <f>List2!A265</f>
        <v>HOPV0157</v>
      </c>
      <c r="B265" t="str">
        <f>List2!B265</f>
        <v>Kapitálové trhy a burzy</v>
      </c>
      <c r="C265">
        <f>IF(ISNA(VLOOKUP($A265,List2!$AB$4:$AB$49,1,FALSE)),0,1)</f>
        <v>0</v>
      </c>
      <c r="D265">
        <f>IF(ISNA(VLOOKUP($A265,List2!$AC$4:$AC$49,1,FALSE)),0,1)</f>
        <v>0</v>
      </c>
      <c r="E265">
        <f>IF(ISNA(VLOOKUP($A265,List2!$AD$4:$AD$49,1,FALSE)),0,1)</f>
        <v>0</v>
      </c>
      <c r="F265">
        <f>IF(ISNA(VLOOKUP($A265,List2!$AE$4:$AE$49,1,FALSE)),0,1)</f>
        <v>0</v>
      </c>
      <c r="G265">
        <f>IF(ISNA(VLOOKUP($A265,List2!$AF$4:$AF$49,1,FALSE)),0,1)</f>
        <v>0</v>
      </c>
      <c r="H265">
        <f>IF(ISNA(VLOOKUP($A265,List2!$AG$4:$AG$49,1,FALSE)),0,1)</f>
        <v>0</v>
      </c>
      <c r="I265" s="2">
        <f t="shared" si="12"/>
        <v>0</v>
      </c>
      <c r="L265" t="str">
        <f t="shared" si="13"/>
        <v/>
      </c>
    </row>
    <row r="266" spans="1:12" x14ac:dyDescent="0.25">
      <c r="A266" t="str">
        <f>List2!A266</f>
        <v>HOPV0158</v>
      </c>
      <c r="B266" t="str">
        <f>List2!B266</f>
        <v>Law and Economics of Health Care</v>
      </c>
      <c r="C266">
        <f>IF(ISNA(VLOOKUP($A266,List2!$AB$4:$AB$49,1,FALSE)),0,1)</f>
        <v>0</v>
      </c>
      <c r="D266">
        <f>IF(ISNA(VLOOKUP($A266,List2!$AC$4:$AC$49,1,FALSE)),0,1)</f>
        <v>0</v>
      </c>
      <c r="E266">
        <f>IF(ISNA(VLOOKUP($A266,List2!$AD$4:$AD$49,1,FALSE)),0,1)</f>
        <v>0</v>
      </c>
      <c r="F266">
        <f>IF(ISNA(VLOOKUP($A266,List2!$AE$4:$AE$49,1,FALSE)),0,1)</f>
        <v>0</v>
      </c>
      <c r="G266">
        <f>IF(ISNA(VLOOKUP($A266,List2!$AF$4:$AF$49,1,FALSE)),0,1)</f>
        <v>0</v>
      </c>
      <c r="H266">
        <f>IF(ISNA(VLOOKUP($A266,List2!$AG$4:$AG$49,1,FALSE)),0,1)</f>
        <v>0</v>
      </c>
      <c r="I266" s="2">
        <f t="shared" si="12"/>
        <v>0</v>
      </c>
      <c r="L266" t="str">
        <f t="shared" si="13"/>
        <v/>
      </c>
    </row>
    <row r="267" spans="1:12" x14ac:dyDescent="0.25">
      <c r="A267" t="str">
        <f>List2!A267</f>
        <v>HOPV0159</v>
      </c>
      <c r="B267" t="str">
        <f>List2!B267</f>
        <v>Regulace finančních trhů</v>
      </c>
      <c r="C267">
        <f>IF(ISNA(VLOOKUP($A267,List2!$AB$4:$AB$49,1,FALSE)),0,1)</f>
        <v>0</v>
      </c>
      <c r="D267">
        <f>IF(ISNA(VLOOKUP($A267,List2!$AC$4:$AC$49,1,FALSE)),0,1)</f>
        <v>0</v>
      </c>
      <c r="E267">
        <f>IF(ISNA(VLOOKUP($A267,List2!$AD$4:$AD$49,1,FALSE)),0,1)</f>
        <v>0</v>
      </c>
      <c r="F267">
        <f>IF(ISNA(VLOOKUP($A267,List2!$AE$4:$AE$49,1,FALSE)),0,1)</f>
        <v>0</v>
      </c>
      <c r="G267">
        <f>IF(ISNA(VLOOKUP($A267,List2!$AF$4:$AF$49,1,FALSE)),0,1)</f>
        <v>0</v>
      </c>
      <c r="H267">
        <f>IF(ISNA(VLOOKUP($A267,List2!$AG$4:$AG$49,1,FALSE)),0,1)</f>
        <v>0</v>
      </c>
      <c r="I267" s="2">
        <f t="shared" si="12"/>
        <v>0</v>
      </c>
      <c r="L267" t="str">
        <f t="shared" si="13"/>
        <v/>
      </c>
    </row>
    <row r="268" spans="1:12" x14ac:dyDescent="0.25">
      <c r="A268" t="str">
        <f>List2!A268</f>
        <v>HOPV0160</v>
      </c>
      <c r="B268" t="str">
        <f>List2!B268</f>
        <v>Financial Market Regulation</v>
      </c>
      <c r="C268">
        <f>IF(ISNA(VLOOKUP($A268,List2!$AB$4:$AB$49,1,FALSE)),0,1)</f>
        <v>0</v>
      </c>
      <c r="D268">
        <f>IF(ISNA(VLOOKUP($A268,List2!$AC$4:$AC$49,1,FALSE)),0,1)</f>
        <v>0</v>
      </c>
      <c r="E268">
        <f>IF(ISNA(VLOOKUP($A268,List2!$AD$4:$AD$49,1,FALSE)),0,1)</f>
        <v>0</v>
      </c>
      <c r="F268">
        <f>IF(ISNA(VLOOKUP($A268,List2!$AE$4:$AE$49,1,FALSE)),0,1)</f>
        <v>0</v>
      </c>
      <c r="G268">
        <f>IF(ISNA(VLOOKUP($A268,List2!$AF$4:$AF$49,1,FALSE)),0,1)</f>
        <v>0</v>
      </c>
      <c r="H268">
        <f>IF(ISNA(VLOOKUP($A268,List2!$AG$4:$AG$49,1,FALSE)),0,1)</f>
        <v>0</v>
      </c>
      <c r="I268" s="2">
        <f t="shared" si="12"/>
        <v>0</v>
      </c>
      <c r="L268" t="str">
        <f t="shared" si="13"/>
        <v/>
      </c>
    </row>
    <row r="269" spans="1:12" x14ac:dyDescent="0.25">
      <c r="A269" t="str">
        <f>List2!A269</f>
        <v>HOPV0161</v>
      </c>
      <c r="B269" t="str">
        <f>List2!B269</f>
        <v>Dějiny ekonomického myšlení</v>
      </c>
      <c r="C269">
        <f>IF(ISNA(VLOOKUP($A269,List2!$AB$4:$AB$49,1,FALSE)),0,1)</f>
        <v>0</v>
      </c>
      <c r="D269">
        <f>IF(ISNA(VLOOKUP($A269,List2!$AC$4:$AC$49,1,FALSE)),0,1)</f>
        <v>0</v>
      </c>
      <c r="E269">
        <f>IF(ISNA(VLOOKUP($A269,List2!$AD$4:$AD$49,1,FALSE)),0,1)</f>
        <v>0</v>
      </c>
      <c r="F269">
        <f>IF(ISNA(VLOOKUP($A269,List2!$AE$4:$AE$49,1,FALSE)),0,1)</f>
        <v>0</v>
      </c>
      <c r="G269">
        <f>IF(ISNA(VLOOKUP($A269,List2!$AF$4:$AF$49,1,FALSE)),0,1)</f>
        <v>0</v>
      </c>
      <c r="H269">
        <f>IF(ISNA(VLOOKUP($A269,List2!$AG$4:$AG$49,1,FALSE)),0,1)</f>
        <v>0</v>
      </c>
      <c r="I269" s="2">
        <f t="shared" si="12"/>
        <v>0</v>
      </c>
      <c r="L269" t="str">
        <f t="shared" si="13"/>
        <v/>
      </c>
    </row>
    <row r="270" spans="1:12" x14ac:dyDescent="0.25">
      <c r="A270" t="str">
        <f>List2!A270</f>
        <v>HOPV0162</v>
      </c>
      <c r="B270" t="str">
        <f>List2!B270</f>
        <v>Ekonomika a řízení podniku</v>
      </c>
      <c r="C270">
        <f>IF(ISNA(VLOOKUP($A270,List2!$AB$4:$AB$49,1,FALSE)),0,1)</f>
        <v>0</v>
      </c>
      <c r="D270">
        <f>IF(ISNA(VLOOKUP($A270,List2!$AC$4:$AC$49,1,FALSE)),0,1)</f>
        <v>0</v>
      </c>
      <c r="E270">
        <f>IF(ISNA(VLOOKUP($A270,List2!$AD$4:$AD$49,1,FALSE)),0,1)</f>
        <v>0</v>
      </c>
      <c r="F270">
        <f>IF(ISNA(VLOOKUP($A270,List2!$AE$4:$AE$49,1,FALSE)),0,1)</f>
        <v>0</v>
      </c>
      <c r="G270">
        <f>IF(ISNA(VLOOKUP($A270,List2!$AF$4:$AF$49,1,FALSE)),0,1)</f>
        <v>0</v>
      </c>
      <c r="H270">
        <f>IF(ISNA(VLOOKUP($A270,List2!$AG$4:$AG$49,1,FALSE)),0,1)</f>
        <v>0</v>
      </c>
      <c r="I270" s="2">
        <f t="shared" si="12"/>
        <v>0</v>
      </c>
      <c r="L270" t="str">
        <f t="shared" si="13"/>
        <v/>
      </c>
    </row>
    <row r="271" spans="1:12" x14ac:dyDescent="0.25">
      <c r="A271" t="str">
        <f>List2!A271</f>
        <v>HOPV0163</v>
      </c>
      <c r="B271" t="str">
        <f>List2!B271</f>
        <v>Etika v podnikání</v>
      </c>
      <c r="C271">
        <f>IF(ISNA(VLOOKUP($A271,List2!$AB$4:$AB$49,1,FALSE)),0,1)</f>
        <v>0</v>
      </c>
      <c r="D271">
        <f>IF(ISNA(VLOOKUP($A271,List2!$AC$4:$AC$49,1,FALSE)),0,1)</f>
        <v>0</v>
      </c>
      <c r="E271">
        <f>IF(ISNA(VLOOKUP($A271,List2!$AD$4:$AD$49,1,FALSE)),0,1)</f>
        <v>0</v>
      </c>
      <c r="F271">
        <f>IF(ISNA(VLOOKUP($A271,List2!$AE$4:$AE$49,1,FALSE)),0,1)</f>
        <v>0</v>
      </c>
      <c r="G271">
        <f>IF(ISNA(VLOOKUP($A271,List2!$AF$4:$AF$49,1,FALSE)),0,1)</f>
        <v>0</v>
      </c>
      <c r="H271">
        <f>IF(ISNA(VLOOKUP($A271,List2!$AG$4:$AG$49,1,FALSE)),0,1)</f>
        <v>0</v>
      </c>
      <c r="I271" s="2">
        <f t="shared" si="12"/>
        <v>0</v>
      </c>
      <c r="L271" t="str">
        <f t="shared" si="13"/>
        <v/>
      </c>
    </row>
    <row r="272" spans="1:12" x14ac:dyDescent="0.25">
      <c r="A272" t="str">
        <f>List2!A272</f>
        <v>HOPV0164</v>
      </c>
      <c r="B272" t="str">
        <f>List2!B272</f>
        <v>Podnikové a manažerské finance</v>
      </c>
      <c r="C272">
        <f>IF(ISNA(VLOOKUP($A272,List2!$AB$4:$AB$49,1,FALSE)),0,1)</f>
        <v>0</v>
      </c>
      <c r="D272">
        <f>IF(ISNA(VLOOKUP($A272,List2!$AC$4:$AC$49,1,FALSE)),0,1)</f>
        <v>0</v>
      </c>
      <c r="E272">
        <f>IF(ISNA(VLOOKUP($A272,List2!$AD$4:$AD$49,1,FALSE)),0,1)</f>
        <v>0</v>
      </c>
      <c r="F272">
        <f>IF(ISNA(VLOOKUP($A272,List2!$AE$4:$AE$49,1,FALSE)),0,1)</f>
        <v>0</v>
      </c>
      <c r="G272">
        <f>IF(ISNA(VLOOKUP($A272,List2!$AF$4:$AF$49,1,FALSE)),0,1)</f>
        <v>0</v>
      </c>
      <c r="H272">
        <f>IF(ISNA(VLOOKUP($A272,List2!$AG$4:$AG$49,1,FALSE)),0,1)</f>
        <v>0</v>
      </c>
      <c r="I272" s="2">
        <f t="shared" si="12"/>
        <v>0</v>
      </c>
      <c r="L272" t="str">
        <f t="shared" si="13"/>
        <v/>
      </c>
    </row>
    <row r="273" spans="1:12" x14ac:dyDescent="0.25">
      <c r="A273" t="str">
        <f>List2!A273</f>
        <v>HOPV0165</v>
      </c>
      <c r="B273" t="str">
        <f>List2!B273</f>
        <v>Der deutsche Zivilprozess</v>
      </c>
      <c r="C273">
        <f>IF(ISNA(VLOOKUP($A273,List2!$AB$4:$AB$49,1,FALSE)),0,1)</f>
        <v>0</v>
      </c>
      <c r="D273">
        <f>IF(ISNA(VLOOKUP($A273,List2!$AC$4:$AC$49,1,FALSE)),0,1)</f>
        <v>0</v>
      </c>
      <c r="E273">
        <f>IF(ISNA(VLOOKUP($A273,List2!$AD$4:$AD$49,1,FALSE)),0,1)</f>
        <v>0</v>
      </c>
      <c r="F273">
        <f>IF(ISNA(VLOOKUP($A273,List2!$AE$4:$AE$49,1,FALSE)),0,1)</f>
        <v>0</v>
      </c>
      <c r="G273">
        <f>IF(ISNA(VLOOKUP($A273,List2!$AF$4:$AF$49,1,FALSE)),0,1)</f>
        <v>0</v>
      </c>
      <c r="H273">
        <f>IF(ISNA(VLOOKUP($A273,List2!$AG$4:$AG$49,1,FALSE)),0,1)</f>
        <v>0</v>
      </c>
      <c r="I273" s="2">
        <f t="shared" si="12"/>
        <v>0</v>
      </c>
      <c r="L273" t="str">
        <f t="shared" si="13"/>
        <v/>
      </c>
    </row>
    <row r="274" spans="1:12" x14ac:dyDescent="0.25">
      <c r="A274" t="str">
        <f>List2!A274</f>
        <v>HOPV0166</v>
      </c>
      <c r="B274" t="str">
        <f>List2!B274</f>
        <v>Fallrepetitorium Europarecht</v>
      </c>
      <c r="C274">
        <f>IF(ISNA(VLOOKUP($A274,List2!$AB$4:$AB$49,1,FALSE)),0,1)</f>
        <v>0</v>
      </c>
      <c r="D274">
        <f>IF(ISNA(VLOOKUP($A274,List2!$AC$4:$AC$49,1,FALSE)),0,1)</f>
        <v>0</v>
      </c>
      <c r="E274">
        <f>IF(ISNA(VLOOKUP($A274,List2!$AD$4:$AD$49,1,FALSE)),0,1)</f>
        <v>0</v>
      </c>
      <c r="F274">
        <f>IF(ISNA(VLOOKUP($A274,List2!$AE$4:$AE$49,1,FALSE)),0,1)</f>
        <v>0</v>
      </c>
      <c r="G274">
        <f>IF(ISNA(VLOOKUP($A274,List2!$AF$4:$AF$49,1,FALSE)),0,1)</f>
        <v>0</v>
      </c>
      <c r="H274">
        <f>IF(ISNA(VLOOKUP($A274,List2!$AG$4:$AG$49,1,FALSE)),0,1)</f>
        <v>0</v>
      </c>
      <c r="I274" s="2">
        <f t="shared" si="12"/>
        <v>0</v>
      </c>
      <c r="L274" t="str">
        <f t="shared" si="13"/>
        <v/>
      </c>
    </row>
    <row r="275" spans="1:12" x14ac:dyDescent="0.25">
      <c r="A275" t="str">
        <f>List2!A275</f>
        <v>HOPV0167</v>
      </c>
      <c r="B275" t="str">
        <f>List2!B275</f>
        <v>Grundlagen des deutschen Rechts 1</v>
      </c>
      <c r="C275">
        <f>IF(ISNA(VLOOKUP($A275,List2!$AB$4:$AB$49,1,FALSE)),0,1)</f>
        <v>0</v>
      </c>
      <c r="D275">
        <f>IF(ISNA(VLOOKUP($A275,List2!$AC$4:$AC$49,1,FALSE)),0,1)</f>
        <v>0</v>
      </c>
      <c r="E275">
        <f>IF(ISNA(VLOOKUP($A275,List2!$AD$4:$AD$49,1,FALSE)),0,1)</f>
        <v>0</v>
      </c>
      <c r="F275">
        <f>IF(ISNA(VLOOKUP($A275,List2!$AE$4:$AE$49,1,FALSE)),0,1)</f>
        <v>0</v>
      </c>
      <c r="G275">
        <f>IF(ISNA(VLOOKUP($A275,List2!$AF$4:$AF$49,1,FALSE)),0,1)</f>
        <v>0</v>
      </c>
      <c r="H275">
        <f>IF(ISNA(VLOOKUP($A275,List2!$AG$4:$AG$49,1,FALSE)),0,1)</f>
        <v>0</v>
      </c>
      <c r="I275" s="2">
        <f t="shared" si="12"/>
        <v>0</v>
      </c>
      <c r="L275" t="str">
        <f t="shared" si="13"/>
        <v/>
      </c>
    </row>
    <row r="276" spans="1:12" x14ac:dyDescent="0.25">
      <c r="A276" t="str">
        <f>List2!A276</f>
        <v>HOPV0168</v>
      </c>
      <c r="B276" t="str">
        <f>List2!B276</f>
        <v>Grundlagen des deutschen Rechts 2</v>
      </c>
      <c r="C276">
        <f>IF(ISNA(VLOOKUP($A276,List2!$AB$4:$AB$49,1,FALSE)),0,1)</f>
        <v>0</v>
      </c>
      <c r="D276">
        <f>IF(ISNA(VLOOKUP($A276,List2!$AC$4:$AC$49,1,FALSE)),0,1)</f>
        <v>0</v>
      </c>
      <c r="E276">
        <f>IF(ISNA(VLOOKUP($A276,List2!$AD$4:$AD$49,1,FALSE)),0,1)</f>
        <v>0</v>
      </c>
      <c r="F276">
        <f>IF(ISNA(VLOOKUP($A276,List2!$AE$4:$AE$49,1,FALSE)),0,1)</f>
        <v>0</v>
      </c>
      <c r="G276">
        <f>IF(ISNA(VLOOKUP($A276,List2!$AF$4:$AF$49,1,FALSE)),0,1)</f>
        <v>0</v>
      </c>
      <c r="H276">
        <f>IF(ISNA(VLOOKUP($A276,List2!$AG$4:$AG$49,1,FALSE)),0,1)</f>
        <v>0</v>
      </c>
      <c r="I276" s="2">
        <f t="shared" si="12"/>
        <v>0</v>
      </c>
      <c r="L276" t="str">
        <f t="shared" si="13"/>
        <v/>
      </c>
    </row>
    <row r="277" spans="1:12" x14ac:dyDescent="0.25">
      <c r="A277" t="str">
        <f>List2!A277</f>
        <v>HOPV0169</v>
      </c>
      <c r="B277" t="str">
        <f>List2!B277</f>
        <v>Grundlagen des deutschen Rechts 3</v>
      </c>
      <c r="C277">
        <f>IF(ISNA(VLOOKUP($A277,List2!$AB$4:$AB$49,1,FALSE)),0,1)</f>
        <v>0</v>
      </c>
      <c r="D277">
        <f>IF(ISNA(VLOOKUP($A277,List2!$AC$4:$AC$49,1,FALSE)),0,1)</f>
        <v>0</v>
      </c>
      <c r="E277">
        <f>IF(ISNA(VLOOKUP($A277,List2!$AD$4:$AD$49,1,FALSE)),0,1)</f>
        <v>0</v>
      </c>
      <c r="F277">
        <f>IF(ISNA(VLOOKUP($A277,List2!$AE$4:$AE$49,1,FALSE)),0,1)</f>
        <v>0</v>
      </c>
      <c r="G277">
        <f>IF(ISNA(VLOOKUP($A277,List2!$AF$4:$AF$49,1,FALSE)),0,1)</f>
        <v>0</v>
      </c>
      <c r="H277">
        <f>IF(ISNA(VLOOKUP($A277,List2!$AG$4:$AG$49,1,FALSE)),0,1)</f>
        <v>0</v>
      </c>
      <c r="I277" s="2">
        <f t="shared" si="12"/>
        <v>0</v>
      </c>
      <c r="L277" t="str">
        <f t="shared" si="13"/>
        <v/>
      </c>
    </row>
    <row r="278" spans="1:12" x14ac:dyDescent="0.25">
      <c r="A278" t="str">
        <f>List2!A278</f>
        <v>HOPV0170</v>
      </c>
      <c r="B278" t="str">
        <f>List2!B278</f>
        <v>Grundlagen des deutschen Rechts 4</v>
      </c>
      <c r="C278">
        <f>IF(ISNA(VLOOKUP($A278,List2!$AB$4:$AB$49,1,FALSE)),0,1)</f>
        <v>0</v>
      </c>
      <c r="D278">
        <f>IF(ISNA(VLOOKUP($A278,List2!$AC$4:$AC$49,1,FALSE)),0,1)</f>
        <v>0</v>
      </c>
      <c r="E278">
        <f>IF(ISNA(VLOOKUP($A278,List2!$AD$4:$AD$49,1,FALSE)),0,1)</f>
        <v>0</v>
      </c>
      <c r="F278">
        <f>IF(ISNA(VLOOKUP($A278,List2!$AE$4:$AE$49,1,FALSE)),0,1)</f>
        <v>0</v>
      </c>
      <c r="G278">
        <f>IF(ISNA(VLOOKUP($A278,List2!$AF$4:$AF$49,1,FALSE)),0,1)</f>
        <v>0</v>
      </c>
      <c r="H278">
        <f>IF(ISNA(VLOOKUP($A278,List2!$AG$4:$AG$49,1,FALSE)),0,1)</f>
        <v>0</v>
      </c>
      <c r="I278" s="2">
        <f t="shared" si="12"/>
        <v>0</v>
      </c>
      <c r="L278" t="str">
        <f t="shared" si="13"/>
        <v/>
      </c>
    </row>
    <row r="279" spans="1:12" x14ac:dyDescent="0.25">
      <c r="A279" t="str">
        <f>List2!A279</f>
        <v>HOPV0171</v>
      </c>
      <c r="B279" t="str">
        <f>List2!B279</f>
        <v>Lingvistika a právo</v>
      </c>
      <c r="C279">
        <f>IF(ISNA(VLOOKUP($A279,List2!$AB$4:$AB$49,1,FALSE)),0,1)</f>
        <v>0</v>
      </c>
      <c r="D279">
        <f>IF(ISNA(VLOOKUP($A279,List2!$AC$4:$AC$49,1,FALSE)),0,1)</f>
        <v>0</v>
      </c>
      <c r="E279">
        <f>IF(ISNA(VLOOKUP($A279,List2!$AD$4:$AD$49,1,FALSE)),0,1)</f>
        <v>0</v>
      </c>
      <c r="F279">
        <f>IF(ISNA(VLOOKUP($A279,List2!$AE$4:$AE$49,1,FALSE)),0,1)</f>
        <v>0</v>
      </c>
      <c r="G279">
        <f>IF(ISNA(VLOOKUP($A279,List2!$AF$4:$AF$49,1,FALSE)),0,1)</f>
        <v>0</v>
      </c>
      <c r="H279">
        <f>IF(ISNA(VLOOKUP($A279,List2!$AG$4:$AG$49,1,FALSE)),0,1)</f>
        <v>0</v>
      </c>
      <c r="I279" s="2">
        <f t="shared" si="12"/>
        <v>0</v>
      </c>
      <c r="L279" t="str">
        <f t="shared" si="13"/>
        <v/>
      </c>
    </row>
    <row r="280" spans="1:12" x14ac:dyDescent="0.25">
      <c r="A280" t="str">
        <f>List2!A280</f>
        <v>HOPV0172</v>
      </c>
      <c r="B280" t="str">
        <f>List2!B280</f>
        <v>Právnická francouzština v ekonomickém kontextu 1</v>
      </c>
      <c r="C280">
        <f>IF(ISNA(VLOOKUP($A280,List2!$AB$4:$AB$49,1,FALSE)),0,1)</f>
        <v>0</v>
      </c>
      <c r="D280">
        <f>IF(ISNA(VLOOKUP($A280,List2!$AC$4:$AC$49,1,FALSE)),0,1)</f>
        <v>0</v>
      </c>
      <c r="E280">
        <f>IF(ISNA(VLOOKUP($A280,List2!$AD$4:$AD$49,1,FALSE)),0,1)</f>
        <v>0</v>
      </c>
      <c r="F280">
        <f>IF(ISNA(VLOOKUP($A280,List2!$AE$4:$AE$49,1,FALSE)),0,1)</f>
        <v>0</v>
      </c>
      <c r="G280">
        <f>IF(ISNA(VLOOKUP($A280,List2!$AF$4:$AF$49,1,FALSE)),0,1)</f>
        <v>0</v>
      </c>
      <c r="H280">
        <f>IF(ISNA(VLOOKUP($A280,List2!$AG$4:$AG$49,1,FALSE)),0,1)</f>
        <v>0</v>
      </c>
      <c r="I280" s="2">
        <f t="shared" si="12"/>
        <v>0</v>
      </c>
      <c r="L280" t="str">
        <f t="shared" si="13"/>
        <v/>
      </c>
    </row>
    <row r="281" spans="1:12" x14ac:dyDescent="0.25">
      <c r="A281" t="str">
        <f>List2!A281</f>
        <v>HOPV0173</v>
      </c>
      <c r="B281" t="str">
        <f>List2!B281</f>
        <v>Právnická francouzština v ekonomickém kontextu 2</v>
      </c>
      <c r="C281">
        <f>IF(ISNA(VLOOKUP($A281,List2!$AB$4:$AB$49,1,FALSE)),0,1)</f>
        <v>0</v>
      </c>
      <c r="D281">
        <f>IF(ISNA(VLOOKUP($A281,List2!$AC$4:$AC$49,1,FALSE)),0,1)</f>
        <v>0</v>
      </c>
      <c r="E281">
        <f>IF(ISNA(VLOOKUP($A281,List2!$AD$4:$AD$49,1,FALSE)),0,1)</f>
        <v>0</v>
      </c>
      <c r="F281">
        <f>IF(ISNA(VLOOKUP($A281,List2!$AE$4:$AE$49,1,FALSE)),0,1)</f>
        <v>0</v>
      </c>
      <c r="G281">
        <f>IF(ISNA(VLOOKUP($A281,List2!$AF$4:$AF$49,1,FALSE)),0,1)</f>
        <v>0</v>
      </c>
      <c r="H281">
        <f>IF(ISNA(VLOOKUP($A281,List2!$AG$4:$AG$49,1,FALSE)),0,1)</f>
        <v>0</v>
      </c>
      <c r="I281" s="2">
        <f t="shared" si="12"/>
        <v>0</v>
      </c>
      <c r="L281" t="str">
        <f t="shared" si="13"/>
        <v/>
      </c>
    </row>
    <row r="282" spans="1:12" x14ac:dyDescent="0.25">
      <c r="A282" t="str">
        <f>List2!A282</f>
        <v>HOPV0174</v>
      </c>
      <c r="B282" t="str">
        <f>List2!B282</f>
        <v>Latina pro právníky 1</v>
      </c>
      <c r="C282">
        <f>IF(ISNA(VLOOKUP($A282,List2!$AB$4:$AB$49,1,FALSE)),0,1)</f>
        <v>0</v>
      </c>
      <c r="D282">
        <f>IF(ISNA(VLOOKUP($A282,List2!$AC$4:$AC$49,1,FALSE)),0,1)</f>
        <v>0</v>
      </c>
      <c r="E282">
        <f>IF(ISNA(VLOOKUP($A282,List2!$AD$4:$AD$49,1,FALSE)),0,1)</f>
        <v>0</v>
      </c>
      <c r="F282">
        <f>IF(ISNA(VLOOKUP($A282,List2!$AE$4:$AE$49,1,FALSE)),0,1)</f>
        <v>0</v>
      </c>
      <c r="G282">
        <f>IF(ISNA(VLOOKUP($A282,List2!$AF$4:$AF$49,1,FALSE)),0,1)</f>
        <v>0</v>
      </c>
      <c r="H282">
        <f>IF(ISNA(VLOOKUP($A282,List2!$AG$4:$AG$49,1,FALSE)),0,1)</f>
        <v>0</v>
      </c>
      <c r="I282" s="2">
        <f t="shared" si="12"/>
        <v>0</v>
      </c>
      <c r="L282" t="str">
        <f t="shared" si="13"/>
        <v/>
      </c>
    </row>
    <row r="283" spans="1:12" x14ac:dyDescent="0.25">
      <c r="A283" t="str">
        <f>List2!A283</f>
        <v>HOPV0175</v>
      </c>
      <c r="B283" t="str">
        <f>List2!B283</f>
        <v>Latina pro právníky 2</v>
      </c>
      <c r="C283">
        <f>IF(ISNA(VLOOKUP($A283,List2!$AB$4:$AB$49,1,FALSE)),0,1)</f>
        <v>0</v>
      </c>
      <c r="D283">
        <f>IF(ISNA(VLOOKUP($A283,List2!$AC$4:$AC$49,1,FALSE)),0,1)</f>
        <v>0</v>
      </c>
      <c r="E283">
        <f>IF(ISNA(VLOOKUP($A283,List2!$AD$4:$AD$49,1,FALSE)),0,1)</f>
        <v>0</v>
      </c>
      <c r="F283">
        <f>IF(ISNA(VLOOKUP($A283,List2!$AE$4:$AE$49,1,FALSE)),0,1)</f>
        <v>0</v>
      </c>
      <c r="G283">
        <f>IF(ISNA(VLOOKUP($A283,List2!$AF$4:$AF$49,1,FALSE)),0,1)</f>
        <v>0</v>
      </c>
      <c r="H283">
        <f>IF(ISNA(VLOOKUP($A283,List2!$AG$4:$AG$49,1,FALSE)),0,1)</f>
        <v>0</v>
      </c>
      <c r="I283" s="2">
        <f t="shared" si="12"/>
        <v>0</v>
      </c>
      <c r="L283" t="str">
        <f t="shared" si="13"/>
        <v/>
      </c>
    </row>
    <row r="284" spans="1:12" x14ac:dyDescent="0.25">
      <c r="A284" t="str">
        <f>List2!A284</f>
        <v>HOPV0176</v>
      </c>
      <c r="B284" t="str">
        <f>List2!B284</f>
        <v>Latina pro právníky 3</v>
      </c>
      <c r="C284">
        <f>IF(ISNA(VLOOKUP($A284,List2!$AB$4:$AB$49,1,FALSE)),0,1)</f>
        <v>0</v>
      </c>
      <c r="D284">
        <f>IF(ISNA(VLOOKUP($A284,List2!$AC$4:$AC$49,1,FALSE)),0,1)</f>
        <v>0</v>
      </c>
      <c r="E284">
        <f>IF(ISNA(VLOOKUP($A284,List2!$AD$4:$AD$49,1,FALSE)),0,1)</f>
        <v>0</v>
      </c>
      <c r="F284">
        <f>IF(ISNA(VLOOKUP($A284,List2!$AE$4:$AE$49,1,FALSE)),0,1)</f>
        <v>0</v>
      </c>
      <c r="G284">
        <f>IF(ISNA(VLOOKUP($A284,List2!$AF$4:$AF$49,1,FALSE)),0,1)</f>
        <v>0</v>
      </c>
      <c r="H284">
        <f>IF(ISNA(VLOOKUP($A284,List2!$AG$4:$AG$49,1,FALSE)),0,1)</f>
        <v>0</v>
      </c>
      <c r="I284" s="2">
        <f t="shared" si="12"/>
        <v>0</v>
      </c>
      <c r="L284" t="str">
        <f t="shared" si="13"/>
        <v/>
      </c>
    </row>
    <row r="285" spans="1:12" x14ac:dyDescent="0.25">
      <c r="A285" t="str">
        <f>List2!A285</f>
        <v>HOPV0177</v>
      </c>
      <c r="B285" t="str">
        <f>List2!B285</f>
        <v>Latina pro právníky 4</v>
      </c>
      <c r="C285">
        <f>IF(ISNA(VLOOKUP($A285,List2!$AB$4:$AB$49,1,FALSE)),0,1)</f>
        <v>0</v>
      </c>
      <c r="D285">
        <f>IF(ISNA(VLOOKUP($A285,List2!$AC$4:$AC$49,1,FALSE)),0,1)</f>
        <v>0</v>
      </c>
      <c r="E285">
        <f>IF(ISNA(VLOOKUP($A285,List2!$AD$4:$AD$49,1,FALSE)),0,1)</f>
        <v>0</v>
      </c>
      <c r="F285">
        <f>IF(ISNA(VLOOKUP($A285,List2!$AE$4:$AE$49,1,FALSE)),0,1)</f>
        <v>0</v>
      </c>
      <c r="G285">
        <f>IF(ISNA(VLOOKUP($A285,List2!$AF$4:$AF$49,1,FALSE)),0,1)</f>
        <v>0</v>
      </c>
      <c r="H285">
        <f>IF(ISNA(VLOOKUP($A285,List2!$AG$4:$AG$49,1,FALSE)),0,1)</f>
        <v>0</v>
      </c>
      <c r="I285" s="2">
        <f t="shared" si="12"/>
        <v>0</v>
      </c>
      <c r="L285" t="str">
        <f t="shared" si="13"/>
        <v/>
      </c>
    </row>
    <row r="286" spans="1:12" x14ac:dyDescent="0.25">
      <c r="A286" t="str">
        <f>List2!A286</f>
        <v>HOPV0178</v>
      </c>
      <c r="B286" t="str">
        <f>List2!B286</f>
        <v>Legal English for Commercial Practice: Company Law</v>
      </c>
      <c r="C286">
        <f>IF(ISNA(VLOOKUP($A286,List2!$AB$4:$AB$49,1,FALSE)),0,1)</f>
        <v>0</v>
      </c>
      <c r="D286">
        <f>IF(ISNA(VLOOKUP($A286,List2!$AC$4:$AC$49,1,FALSE)),0,1)</f>
        <v>0</v>
      </c>
      <c r="E286">
        <f>IF(ISNA(VLOOKUP($A286,List2!$AD$4:$AD$49,1,FALSE)),0,1)</f>
        <v>0</v>
      </c>
      <c r="F286">
        <f>IF(ISNA(VLOOKUP($A286,List2!$AE$4:$AE$49,1,FALSE)),0,1)</f>
        <v>0</v>
      </c>
      <c r="G286">
        <f>IF(ISNA(VLOOKUP($A286,List2!$AF$4:$AF$49,1,FALSE)),0,1)</f>
        <v>0</v>
      </c>
      <c r="H286">
        <f>IF(ISNA(VLOOKUP($A286,List2!$AG$4:$AG$49,1,FALSE)),0,1)</f>
        <v>0</v>
      </c>
      <c r="I286" s="2">
        <f t="shared" si="12"/>
        <v>0</v>
      </c>
      <c r="L286" t="str">
        <f t="shared" si="13"/>
        <v/>
      </c>
    </row>
    <row r="287" spans="1:12" x14ac:dyDescent="0.25">
      <c r="A287" t="str">
        <f>List2!A287</f>
        <v>HOPV0179</v>
      </c>
      <c r="B287" t="str">
        <f>List2!B287</f>
        <v>Legal English for Commercial Practice: Contract Law</v>
      </c>
      <c r="C287">
        <f>IF(ISNA(VLOOKUP($A287,List2!$AB$4:$AB$49,1,FALSE)),0,1)</f>
        <v>0</v>
      </c>
      <c r="D287">
        <f>IF(ISNA(VLOOKUP($A287,List2!$AC$4:$AC$49,1,FALSE)),0,1)</f>
        <v>0</v>
      </c>
      <c r="E287">
        <f>IF(ISNA(VLOOKUP($A287,List2!$AD$4:$AD$49,1,FALSE)),0,1)</f>
        <v>0</v>
      </c>
      <c r="F287">
        <f>IF(ISNA(VLOOKUP($A287,List2!$AE$4:$AE$49,1,FALSE)),0,1)</f>
        <v>0</v>
      </c>
      <c r="G287">
        <f>IF(ISNA(VLOOKUP($A287,List2!$AF$4:$AF$49,1,FALSE)),0,1)</f>
        <v>0</v>
      </c>
      <c r="H287">
        <f>IF(ISNA(VLOOKUP($A287,List2!$AG$4:$AG$49,1,FALSE)),0,1)</f>
        <v>0</v>
      </c>
      <c r="I287" s="2">
        <f t="shared" si="12"/>
        <v>0</v>
      </c>
      <c r="L287" t="str">
        <f t="shared" si="13"/>
        <v/>
      </c>
    </row>
    <row r="288" spans="1:12" x14ac:dyDescent="0.25">
      <c r="A288" t="str">
        <f>List2!A288</f>
        <v>HOPV0180</v>
      </c>
      <c r="B288" t="str">
        <f>List2!B288</f>
        <v>Legal English for Commercial Practice: Finance</v>
      </c>
      <c r="C288">
        <f>IF(ISNA(VLOOKUP($A288,List2!$AB$4:$AB$49,1,FALSE)),0,1)</f>
        <v>0</v>
      </c>
      <c r="D288">
        <f>IF(ISNA(VLOOKUP($A288,List2!$AC$4:$AC$49,1,FALSE)),0,1)</f>
        <v>0</v>
      </c>
      <c r="E288">
        <f>IF(ISNA(VLOOKUP($A288,List2!$AD$4:$AD$49,1,FALSE)),0,1)</f>
        <v>0</v>
      </c>
      <c r="F288">
        <f>IF(ISNA(VLOOKUP($A288,List2!$AE$4:$AE$49,1,FALSE)),0,1)</f>
        <v>0</v>
      </c>
      <c r="G288">
        <f>IF(ISNA(VLOOKUP($A288,List2!$AF$4:$AF$49,1,FALSE)),0,1)</f>
        <v>0</v>
      </c>
      <c r="H288">
        <f>IF(ISNA(VLOOKUP($A288,List2!$AG$4:$AG$49,1,FALSE)),0,1)</f>
        <v>0</v>
      </c>
      <c r="I288" s="2">
        <f t="shared" si="12"/>
        <v>0</v>
      </c>
      <c r="L288" t="str">
        <f t="shared" si="13"/>
        <v/>
      </c>
    </row>
    <row r="289" spans="1:12" x14ac:dyDescent="0.25">
      <c r="A289" t="str">
        <f>List2!A289</f>
        <v>HOPV0181</v>
      </c>
      <c r="B289" t="str">
        <f>List2!B289</f>
        <v>Právo a cestovní ruch</v>
      </c>
      <c r="C289">
        <f>IF(ISNA(VLOOKUP($A289,List2!$AB$4:$AB$49,1,FALSE)),0,1)</f>
        <v>0</v>
      </c>
      <c r="D289">
        <f>IF(ISNA(VLOOKUP($A289,List2!$AC$4:$AC$49,1,FALSE)),0,1)</f>
        <v>0</v>
      </c>
      <c r="E289">
        <f>IF(ISNA(VLOOKUP($A289,List2!$AD$4:$AD$49,1,FALSE)),0,1)</f>
        <v>0</v>
      </c>
      <c r="F289">
        <f>IF(ISNA(VLOOKUP($A289,List2!$AE$4:$AE$49,1,FALSE)),0,1)</f>
        <v>0</v>
      </c>
      <c r="G289">
        <f>IF(ISNA(VLOOKUP($A289,List2!$AF$4:$AF$49,1,FALSE)),0,1)</f>
        <v>0</v>
      </c>
      <c r="H289">
        <f>IF(ISNA(VLOOKUP($A289,List2!$AG$4:$AG$49,1,FALSE)),0,1)</f>
        <v>0</v>
      </c>
      <c r="I289" s="2">
        <f t="shared" si="12"/>
        <v>0</v>
      </c>
      <c r="L289" t="str">
        <f t="shared" si="13"/>
        <v/>
      </c>
    </row>
    <row r="290" spans="1:12" x14ac:dyDescent="0.25">
      <c r="A290" t="str">
        <f>List2!A290</f>
        <v>HOPV0182</v>
      </c>
      <c r="B290" t="str">
        <f>List2!B290</f>
        <v>Rozhodčí řízení</v>
      </c>
      <c r="C290">
        <f>IF(ISNA(VLOOKUP($A290,List2!$AB$4:$AB$49,1,FALSE)),0,1)</f>
        <v>0</v>
      </c>
      <c r="D290">
        <f>IF(ISNA(VLOOKUP($A290,List2!$AC$4:$AC$49,1,FALSE)),0,1)</f>
        <v>0</v>
      </c>
      <c r="E290">
        <f>IF(ISNA(VLOOKUP($A290,List2!$AD$4:$AD$49,1,FALSE)),0,1)</f>
        <v>0</v>
      </c>
      <c r="F290">
        <f>IF(ISNA(VLOOKUP($A290,List2!$AE$4:$AE$49,1,FALSE)),0,1)</f>
        <v>0</v>
      </c>
      <c r="G290">
        <f>IF(ISNA(VLOOKUP($A290,List2!$AF$4:$AF$49,1,FALSE)),0,1)</f>
        <v>0</v>
      </c>
      <c r="H290">
        <f>IF(ISNA(VLOOKUP($A290,List2!$AG$4:$AG$49,1,FALSE)),0,1)</f>
        <v>0</v>
      </c>
      <c r="I290" s="2">
        <f t="shared" si="12"/>
        <v>0</v>
      </c>
      <c r="L290" t="str">
        <f t="shared" si="13"/>
        <v/>
      </c>
    </row>
    <row r="291" spans="1:12" x14ac:dyDescent="0.25">
      <c r="A291" t="str">
        <f>List2!A291</f>
        <v>HOPV0183</v>
      </c>
      <c r="B291" t="str">
        <f>List2!B291</f>
        <v>Sportovní právo</v>
      </c>
      <c r="C291">
        <f>IF(ISNA(VLOOKUP($A291,List2!$AB$4:$AB$49,1,FALSE)),0,1)</f>
        <v>0</v>
      </c>
      <c r="D291">
        <f>IF(ISNA(VLOOKUP($A291,List2!$AC$4:$AC$49,1,FALSE)),0,1)</f>
        <v>0</v>
      </c>
      <c r="E291">
        <f>IF(ISNA(VLOOKUP($A291,List2!$AD$4:$AD$49,1,FALSE)),0,1)</f>
        <v>0</v>
      </c>
      <c r="F291">
        <f>IF(ISNA(VLOOKUP($A291,List2!$AE$4:$AE$49,1,FALSE)),0,1)</f>
        <v>0</v>
      </c>
      <c r="G291">
        <f>IF(ISNA(VLOOKUP($A291,List2!$AF$4:$AF$49,1,FALSE)),0,1)</f>
        <v>0</v>
      </c>
      <c r="H291">
        <f>IF(ISNA(VLOOKUP($A291,List2!$AG$4:$AG$49,1,FALSE)),0,1)</f>
        <v>0</v>
      </c>
      <c r="I291" s="2">
        <f t="shared" si="12"/>
        <v>0</v>
      </c>
      <c r="L291" t="str">
        <f t="shared" si="13"/>
        <v/>
      </c>
    </row>
    <row r="292" spans="1:12" x14ac:dyDescent="0.25">
      <c r="A292" t="str">
        <f>List2!A292</f>
        <v>HOPV0184</v>
      </c>
      <c r="B292" t="str">
        <f>List2!B292</f>
        <v>Competition law and liberalization of network industries in Europe</v>
      </c>
      <c r="C292">
        <f>IF(ISNA(VLOOKUP($A292,List2!$AB$4:$AB$49,1,FALSE)),0,1)</f>
        <v>0</v>
      </c>
      <c r="D292">
        <f>IF(ISNA(VLOOKUP($A292,List2!$AC$4:$AC$49,1,FALSE)),0,1)</f>
        <v>0</v>
      </c>
      <c r="E292">
        <f>IF(ISNA(VLOOKUP($A292,List2!$AD$4:$AD$49,1,FALSE)),0,1)</f>
        <v>0</v>
      </c>
      <c r="F292">
        <f>IF(ISNA(VLOOKUP($A292,List2!$AE$4:$AE$49,1,FALSE)),0,1)</f>
        <v>0</v>
      </c>
      <c r="G292">
        <f>IF(ISNA(VLOOKUP($A292,List2!$AF$4:$AF$49,1,FALSE)),0,1)</f>
        <v>0</v>
      </c>
      <c r="H292">
        <f>IF(ISNA(VLOOKUP($A292,List2!$AG$4:$AG$49,1,FALSE)),0,1)</f>
        <v>0</v>
      </c>
      <c r="I292" s="2">
        <f t="shared" si="12"/>
        <v>0</v>
      </c>
      <c r="L292" t="str">
        <f t="shared" si="13"/>
        <v/>
      </c>
    </row>
    <row r="293" spans="1:12" x14ac:dyDescent="0.25">
      <c r="A293" t="str">
        <f>List2!A293</f>
        <v>HOPV0185</v>
      </c>
      <c r="B293" t="str">
        <f>List2!B293</f>
        <v>Constitutional Transformations in the EU and the USA</v>
      </c>
      <c r="C293">
        <f>IF(ISNA(VLOOKUP($A293,List2!$AB$4:$AB$49,1,FALSE)),0,1)</f>
        <v>0</v>
      </c>
      <c r="D293">
        <f>IF(ISNA(VLOOKUP($A293,List2!$AC$4:$AC$49,1,FALSE)),0,1)</f>
        <v>0</v>
      </c>
      <c r="E293">
        <f>IF(ISNA(VLOOKUP($A293,List2!$AD$4:$AD$49,1,FALSE)),0,1)</f>
        <v>0</v>
      </c>
      <c r="F293">
        <f>IF(ISNA(VLOOKUP($A293,List2!$AE$4:$AE$49,1,FALSE)),0,1)</f>
        <v>0</v>
      </c>
      <c r="G293">
        <f>IF(ISNA(VLOOKUP($A293,List2!$AF$4:$AF$49,1,FALSE)),0,1)</f>
        <v>0</v>
      </c>
      <c r="H293">
        <f>IF(ISNA(VLOOKUP($A293,List2!$AG$4:$AG$49,1,FALSE)),0,1)</f>
        <v>0</v>
      </c>
      <c r="I293" s="2">
        <f t="shared" si="12"/>
        <v>0</v>
      </c>
      <c r="L293" t="str">
        <f t="shared" si="13"/>
        <v/>
      </c>
    </row>
    <row r="294" spans="1:12" x14ac:dyDescent="0.25">
      <c r="A294" t="str">
        <f>List2!A294</f>
        <v>HOPV0186</v>
      </c>
      <c r="B294" t="str">
        <f>List2!B294</f>
        <v>Contemporary Theories of Constitutionalism</v>
      </c>
      <c r="C294">
        <f>IF(ISNA(VLOOKUP($A294,List2!$AB$4:$AB$49,1,FALSE)),0,1)</f>
        <v>0</v>
      </c>
      <c r="D294">
        <f>IF(ISNA(VLOOKUP($A294,List2!$AC$4:$AC$49,1,FALSE)),0,1)</f>
        <v>0</v>
      </c>
      <c r="E294">
        <f>IF(ISNA(VLOOKUP($A294,List2!$AD$4:$AD$49,1,FALSE)),0,1)</f>
        <v>0</v>
      </c>
      <c r="F294">
        <f>IF(ISNA(VLOOKUP($A294,List2!$AE$4:$AE$49,1,FALSE)),0,1)</f>
        <v>0</v>
      </c>
      <c r="G294">
        <f>IF(ISNA(VLOOKUP($A294,List2!$AF$4:$AF$49,1,FALSE)),0,1)</f>
        <v>0</v>
      </c>
      <c r="H294">
        <f>IF(ISNA(VLOOKUP($A294,List2!$AG$4:$AG$49,1,FALSE)),0,1)</f>
        <v>0</v>
      </c>
      <c r="I294" s="2">
        <f t="shared" si="12"/>
        <v>0</v>
      </c>
      <c r="L294" t="str">
        <f t="shared" si="13"/>
        <v/>
      </c>
    </row>
    <row r="295" spans="1:12" x14ac:dyDescent="0.25">
      <c r="A295" t="str">
        <f>List2!A295</f>
        <v>HOPV0187</v>
      </c>
      <c r="B295" t="str">
        <f>List2!B295</f>
        <v>Zdravotnické právo I</v>
      </c>
      <c r="C295">
        <f>IF(ISNA(VLOOKUP($A295,List2!$AB$4:$AB$49,1,FALSE)),0,1)</f>
        <v>0</v>
      </c>
      <c r="D295">
        <f>IF(ISNA(VLOOKUP($A295,List2!$AC$4:$AC$49,1,FALSE)),0,1)</f>
        <v>0</v>
      </c>
      <c r="E295">
        <f>IF(ISNA(VLOOKUP($A295,List2!$AD$4:$AD$49,1,FALSE)),0,1)</f>
        <v>0</v>
      </c>
      <c r="F295">
        <f>IF(ISNA(VLOOKUP($A295,List2!$AE$4:$AE$49,1,FALSE)),0,1)</f>
        <v>0</v>
      </c>
      <c r="G295">
        <f>IF(ISNA(VLOOKUP($A295,List2!$AF$4:$AF$49,1,FALSE)),0,1)</f>
        <v>0</v>
      </c>
      <c r="H295">
        <f>IF(ISNA(VLOOKUP($A295,List2!$AG$4:$AG$49,1,FALSE)),0,1)</f>
        <v>0</v>
      </c>
      <c r="I295" s="2">
        <f t="shared" si="12"/>
        <v>0</v>
      </c>
      <c r="L295" t="str">
        <f t="shared" si="13"/>
        <v/>
      </c>
    </row>
    <row r="296" spans="1:12" x14ac:dyDescent="0.25">
      <c r="A296" t="str">
        <f>List2!A296</f>
        <v>HOPV0188</v>
      </c>
      <c r="B296" t="str">
        <f>List2!B296</f>
        <v>Zdravotnické právo II</v>
      </c>
      <c r="C296">
        <f>IF(ISNA(VLOOKUP($A296,List2!$AB$4:$AB$49,1,FALSE)),0,1)</f>
        <v>0</v>
      </c>
      <c r="D296">
        <f>IF(ISNA(VLOOKUP($A296,List2!$AC$4:$AC$49,1,FALSE)),0,1)</f>
        <v>0</v>
      </c>
      <c r="E296">
        <f>IF(ISNA(VLOOKUP($A296,List2!$AD$4:$AD$49,1,FALSE)),0,1)</f>
        <v>0</v>
      </c>
      <c r="F296">
        <f>IF(ISNA(VLOOKUP($A296,List2!$AE$4:$AE$49,1,FALSE)),0,1)</f>
        <v>0</v>
      </c>
      <c r="G296">
        <f>IF(ISNA(VLOOKUP($A296,List2!$AF$4:$AF$49,1,FALSE)),0,1)</f>
        <v>0</v>
      </c>
      <c r="H296">
        <f>IF(ISNA(VLOOKUP($A296,List2!$AG$4:$AG$49,1,FALSE)),0,1)</f>
        <v>0</v>
      </c>
      <c r="I296" s="2">
        <f t="shared" si="12"/>
        <v>0</v>
      </c>
      <c r="L296" t="str">
        <f t="shared" si="13"/>
        <v/>
      </c>
    </row>
    <row r="297" spans="1:12" x14ac:dyDescent="0.25">
      <c r="A297" t="str">
        <f>List2!A297</f>
        <v>HOPV0189</v>
      </c>
      <c r="B297" t="str">
        <f>List2!B297</f>
        <v>Právo duševního vlastnictví I</v>
      </c>
      <c r="C297">
        <f>IF(ISNA(VLOOKUP($A297,List2!$AB$4:$AB$49,1,FALSE)),0,1)</f>
        <v>0</v>
      </c>
      <c r="D297">
        <f>IF(ISNA(VLOOKUP($A297,List2!$AC$4:$AC$49,1,FALSE)),0,1)</f>
        <v>0</v>
      </c>
      <c r="E297">
        <f>IF(ISNA(VLOOKUP($A297,List2!$AD$4:$AD$49,1,FALSE)),0,1)</f>
        <v>0</v>
      </c>
      <c r="F297">
        <f>IF(ISNA(VLOOKUP($A297,List2!$AE$4:$AE$49,1,FALSE)),0,1)</f>
        <v>0</v>
      </c>
      <c r="G297">
        <f>IF(ISNA(VLOOKUP($A297,List2!$AF$4:$AF$49,1,FALSE)),0,1)</f>
        <v>0</v>
      </c>
      <c r="H297">
        <f>IF(ISNA(VLOOKUP($A297,List2!$AG$4:$AG$49,1,FALSE)),0,1)</f>
        <v>0</v>
      </c>
      <c r="I297" s="2">
        <f t="shared" si="12"/>
        <v>0</v>
      </c>
      <c r="L297" t="str">
        <f t="shared" si="13"/>
        <v/>
      </c>
    </row>
    <row r="298" spans="1:12" x14ac:dyDescent="0.25">
      <c r="A298" t="str">
        <f>List2!A298</f>
        <v>HOPV0190</v>
      </c>
      <c r="B298" t="str">
        <f>List2!B298</f>
        <v>Právo duševního vlastnictví II</v>
      </c>
      <c r="C298">
        <f>IF(ISNA(VLOOKUP($A298,List2!$AB$4:$AB$49,1,FALSE)),0,1)</f>
        <v>0</v>
      </c>
      <c r="D298">
        <f>IF(ISNA(VLOOKUP($A298,List2!$AC$4:$AC$49,1,FALSE)),0,1)</f>
        <v>0</v>
      </c>
      <c r="E298">
        <f>IF(ISNA(VLOOKUP($A298,List2!$AD$4:$AD$49,1,FALSE)),0,1)</f>
        <v>0</v>
      </c>
      <c r="F298">
        <f>IF(ISNA(VLOOKUP($A298,List2!$AE$4:$AE$49,1,FALSE)),0,1)</f>
        <v>0</v>
      </c>
      <c r="G298">
        <f>IF(ISNA(VLOOKUP($A298,List2!$AF$4:$AF$49,1,FALSE)),0,1)</f>
        <v>0</v>
      </c>
      <c r="H298">
        <f>IF(ISNA(VLOOKUP($A298,List2!$AG$4:$AG$49,1,FALSE)),0,1)</f>
        <v>0</v>
      </c>
      <c r="I298" s="2">
        <f t="shared" si="12"/>
        <v>0</v>
      </c>
      <c r="L298" t="str">
        <f t="shared" si="13"/>
        <v/>
      </c>
    </row>
    <row r="299" spans="1:12" x14ac:dyDescent="0.25">
      <c r="A299" t="str">
        <f>List2!A299</f>
        <v>HOPV0191</v>
      </c>
      <c r="B299" t="str">
        <f>List2!B299</f>
        <v>Mediální právo</v>
      </c>
      <c r="C299">
        <f>IF(ISNA(VLOOKUP($A299,List2!$AB$4:$AB$49,1,FALSE)),0,1)</f>
        <v>0</v>
      </c>
      <c r="D299">
        <f>IF(ISNA(VLOOKUP($A299,List2!$AC$4:$AC$49,1,FALSE)),0,1)</f>
        <v>0</v>
      </c>
      <c r="E299">
        <f>IF(ISNA(VLOOKUP($A299,List2!$AD$4:$AD$49,1,FALSE)),0,1)</f>
        <v>0</v>
      </c>
      <c r="F299">
        <f>IF(ISNA(VLOOKUP($A299,List2!$AE$4:$AE$49,1,FALSE)),0,1)</f>
        <v>0</v>
      </c>
      <c r="G299">
        <f>IF(ISNA(VLOOKUP($A299,List2!$AF$4:$AF$49,1,FALSE)),0,1)</f>
        <v>0</v>
      </c>
      <c r="H299">
        <f>IF(ISNA(VLOOKUP($A299,List2!$AG$4:$AG$49,1,FALSE)),0,1)</f>
        <v>0</v>
      </c>
      <c r="I299" s="2">
        <f t="shared" si="12"/>
        <v>0</v>
      </c>
      <c r="L299" t="str">
        <f t="shared" si="13"/>
        <v/>
      </c>
    </row>
    <row r="300" spans="1:12" x14ac:dyDescent="0.25">
      <c r="A300" t="str">
        <f>List2!A300</f>
        <v>HOPV0192</v>
      </c>
      <c r="B300" t="str">
        <f>List2!B300</f>
        <v>Law of Armed Conflict and Use of Force</v>
      </c>
      <c r="C300">
        <f>IF(ISNA(VLOOKUP($A300,List2!$AB$4:$AB$49,1,FALSE)),0,1)</f>
        <v>0</v>
      </c>
      <c r="D300">
        <f>IF(ISNA(VLOOKUP($A300,List2!$AC$4:$AC$49,1,FALSE)),0,1)</f>
        <v>0</v>
      </c>
      <c r="E300">
        <f>IF(ISNA(VLOOKUP($A300,List2!$AD$4:$AD$49,1,FALSE)),0,1)</f>
        <v>0</v>
      </c>
      <c r="F300">
        <f>IF(ISNA(VLOOKUP($A300,List2!$AE$4:$AE$49,1,FALSE)),0,1)</f>
        <v>0</v>
      </c>
      <c r="G300">
        <f>IF(ISNA(VLOOKUP($A300,List2!$AF$4:$AF$49,1,FALSE)),0,1)</f>
        <v>0</v>
      </c>
      <c r="H300">
        <f>IF(ISNA(VLOOKUP($A300,List2!$AG$4:$AG$49,1,FALSE)),0,1)</f>
        <v>0</v>
      </c>
      <c r="I300" s="2">
        <f t="shared" si="12"/>
        <v>0</v>
      </c>
      <c r="L300" t="str">
        <f t="shared" si="13"/>
        <v/>
      </c>
    </row>
    <row r="301" spans="1:12" x14ac:dyDescent="0.25">
      <c r="A301" t="str">
        <f>List2!A301</f>
        <v>HOPV0193</v>
      </c>
      <c r="B301" t="str">
        <f>List2!B301</f>
        <v>Law of International Institutions</v>
      </c>
      <c r="C301">
        <f>IF(ISNA(VLOOKUP($A301,List2!$AB$4:$AB$49,1,FALSE)),0,1)</f>
        <v>0</v>
      </c>
      <c r="D301">
        <f>IF(ISNA(VLOOKUP($A301,List2!$AC$4:$AC$49,1,FALSE)),0,1)</f>
        <v>0</v>
      </c>
      <c r="E301">
        <f>IF(ISNA(VLOOKUP($A301,List2!$AD$4:$AD$49,1,FALSE)),0,1)</f>
        <v>0</v>
      </c>
      <c r="F301">
        <f>IF(ISNA(VLOOKUP($A301,List2!$AE$4:$AE$49,1,FALSE)),0,1)</f>
        <v>0</v>
      </c>
      <c r="G301">
        <f>IF(ISNA(VLOOKUP($A301,List2!$AF$4:$AF$49,1,FALSE)),0,1)</f>
        <v>0</v>
      </c>
      <c r="H301">
        <f>IF(ISNA(VLOOKUP($A301,List2!$AG$4:$AG$49,1,FALSE)),0,1)</f>
        <v>0</v>
      </c>
      <c r="I301" s="2">
        <f t="shared" si="12"/>
        <v>0</v>
      </c>
      <c r="L301" t="str">
        <f t="shared" si="13"/>
        <v/>
      </c>
    </row>
    <row r="302" spans="1:12" x14ac:dyDescent="0.25">
      <c r="A302" t="str">
        <f>List2!A302</f>
        <v>HOPV0194</v>
      </c>
      <c r="B302" t="str">
        <f>List2!B302</f>
        <v>Mezinárodněprávní ochrana lidských práv</v>
      </c>
      <c r="C302">
        <f>IF(ISNA(VLOOKUP($A302,List2!$AB$4:$AB$49,1,FALSE)),0,1)</f>
        <v>0</v>
      </c>
      <c r="D302">
        <f>IF(ISNA(VLOOKUP($A302,List2!$AC$4:$AC$49,1,FALSE)),0,1)</f>
        <v>0</v>
      </c>
      <c r="E302">
        <f>IF(ISNA(VLOOKUP($A302,List2!$AD$4:$AD$49,1,FALSE)),0,1)</f>
        <v>0</v>
      </c>
      <c r="F302">
        <f>IF(ISNA(VLOOKUP($A302,List2!$AE$4:$AE$49,1,FALSE)),0,1)</f>
        <v>0</v>
      </c>
      <c r="G302">
        <f>IF(ISNA(VLOOKUP($A302,List2!$AF$4:$AF$49,1,FALSE)),0,1)</f>
        <v>0</v>
      </c>
      <c r="H302">
        <f>IF(ISNA(VLOOKUP($A302,List2!$AG$4:$AG$49,1,FALSE)),0,1)</f>
        <v>0</v>
      </c>
      <c r="I302" s="2">
        <f t="shared" si="12"/>
        <v>0</v>
      </c>
      <c r="L302" t="str">
        <f t="shared" si="13"/>
        <v/>
      </c>
    </row>
    <row r="303" spans="1:12" x14ac:dyDescent="0.25">
      <c r="A303" t="str">
        <f>List2!A303</f>
        <v>HOPV0195</v>
      </c>
      <c r="B303" t="str">
        <f>List2!B303</f>
        <v>Studies of the ICC Case-Law</v>
      </c>
      <c r="C303">
        <f>IF(ISNA(VLOOKUP($A303,List2!$AB$4:$AB$49,1,FALSE)),0,1)</f>
        <v>0</v>
      </c>
      <c r="D303">
        <f>IF(ISNA(VLOOKUP($A303,List2!$AC$4:$AC$49,1,FALSE)),0,1)</f>
        <v>0</v>
      </c>
      <c r="E303">
        <f>IF(ISNA(VLOOKUP($A303,List2!$AD$4:$AD$49,1,FALSE)),0,1)</f>
        <v>0</v>
      </c>
      <c r="F303">
        <f>IF(ISNA(VLOOKUP($A303,List2!$AE$4:$AE$49,1,FALSE)),0,1)</f>
        <v>0</v>
      </c>
      <c r="G303">
        <f>IF(ISNA(VLOOKUP($A303,List2!$AF$4:$AF$49,1,FALSE)),0,1)</f>
        <v>0</v>
      </c>
      <c r="H303">
        <f>IF(ISNA(VLOOKUP($A303,List2!$AG$4:$AG$49,1,FALSE)),0,1)</f>
        <v>0</v>
      </c>
      <c r="I303" s="2">
        <f t="shared" si="12"/>
        <v>0</v>
      </c>
      <c r="L303" t="str">
        <f t="shared" si="13"/>
        <v/>
      </c>
    </row>
    <row r="304" spans="1:12" x14ac:dyDescent="0.25">
      <c r="A304" t="str">
        <f>List2!A304</f>
        <v>HOPV0196</v>
      </c>
      <c r="B304" t="str">
        <f>List2!B304</f>
        <v>Gender a právo</v>
      </c>
      <c r="C304">
        <f>IF(ISNA(VLOOKUP($A304,List2!$AB$4:$AB$49,1,FALSE)),0,1)</f>
        <v>0</v>
      </c>
      <c r="D304">
        <f>IF(ISNA(VLOOKUP($A304,List2!$AC$4:$AC$49,1,FALSE)),0,1)</f>
        <v>0</v>
      </c>
      <c r="E304">
        <f>IF(ISNA(VLOOKUP($A304,List2!$AD$4:$AD$49,1,FALSE)),0,1)</f>
        <v>0</v>
      </c>
      <c r="F304">
        <f>IF(ISNA(VLOOKUP($A304,List2!$AE$4:$AE$49,1,FALSE)),0,1)</f>
        <v>0</v>
      </c>
      <c r="G304">
        <f>IF(ISNA(VLOOKUP($A304,List2!$AF$4:$AF$49,1,FALSE)),0,1)</f>
        <v>0</v>
      </c>
      <c r="H304">
        <f>IF(ISNA(VLOOKUP($A304,List2!$AG$4:$AG$49,1,FALSE)),0,1)</f>
        <v>0</v>
      </c>
      <c r="I304" s="2">
        <f t="shared" si="12"/>
        <v>0</v>
      </c>
      <c r="L304" t="str">
        <f t="shared" si="13"/>
        <v/>
      </c>
    </row>
    <row r="305" spans="1:12" x14ac:dyDescent="0.25">
      <c r="A305" t="str">
        <f>List2!A305</f>
        <v>HOPV0198</v>
      </c>
      <c r="B305" t="str">
        <f>List2!B305</f>
        <v>Sex, drogy a rock'n'roll: regulace lidských neřestí</v>
      </c>
      <c r="C305">
        <f>IF(ISNA(VLOOKUP($A305,List2!$AB$4:$AB$49,1,FALSE)),0,1)</f>
        <v>0</v>
      </c>
      <c r="D305">
        <f>IF(ISNA(VLOOKUP($A305,List2!$AC$4:$AC$49,1,FALSE)),0,1)</f>
        <v>0</v>
      </c>
      <c r="E305">
        <f>IF(ISNA(VLOOKUP($A305,List2!$AD$4:$AD$49,1,FALSE)),0,1)</f>
        <v>0</v>
      </c>
      <c r="F305">
        <f>IF(ISNA(VLOOKUP($A305,List2!$AE$4:$AE$49,1,FALSE)),0,1)</f>
        <v>0</v>
      </c>
      <c r="G305">
        <f>IF(ISNA(VLOOKUP($A305,List2!$AF$4:$AF$49,1,FALSE)),0,1)</f>
        <v>0</v>
      </c>
      <c r="H305">
        <f>IF(ISNA(VLOOKUP($A305,List2!$AG$4:$AG$49,1,FALSE)),0,1)</f>
        <v>0</v>
      </c>
      <c r="I305" s="2">
        <f t="shared" si="12"/>
        <v>0</v>
      </c>
      <c r="L305" t="str">
        <f t="shared" si="13"/>
        <v/>
      </c>
    </row>
    <row r="306" spans="1:12" x14ac:dyDescent="0.25">
      <c r="A306" t="str">
        <f>List2!A306</f>
        <v>HOPV0199</v>
      </c>
      <c r="B306" t="str">
        <f>List2!B306</f>
        <v>Čtení klasiků politického myšlení: N. Machiavelli</v>
      </c>
      <c r="C306">
        <f>IF(ISNA(VLOOKUP($A306,List2!$AB$4:$AB$49,1,FALSE)),0,1)</f>
        <v>0</v>
      </c>
      <c r="D306">
        <f>IF(ISNA(VLOOKUP($A306,List2!$AC$4:$AC$49,1,FALSE)),0,1)</f>
        <v>0</v>
      </c>
      <c r="E306">
        <f>IF(ISNA(VLOOKUP($A306,List2!$AD$4:$AD$49,1,FALSE)),0,1)</f>
        <v>0</v>
      </c>
      <c r="F306">
        <f>IF(ISNA(VLOOKUP($A306,List2!$AE$4:$AE$49,1,FALSE)),0,1)</f>
        <v>0</v>
      </c>
      <c r="G306">
        <f>IF(ISNA(VLOOKUP($A306,List2!$AF$4:$AF$49,1,FALSE)),0,1)</f>
        <v>0</v>
      </c>
      <c r="H306">
        <f>IF(ISNA(VLOOKUP($A306,List2!$AG$4:$AG$49,1,FALSE)),0,1)</f>
        <v>0</v>
      </c>
      <c r="I306" s="2">
        <f t="shared" si="12"/>
        <v>0</v>
      </c>
      <c r="L306" t="str">
        <f t="shared" si="13"/>
        <v/>
      </c>
    </row>
    <row r="307" spans="1:12" x14ac:dyDescent="0.25">
      <c r="A307" t="str">
        <f>List2!A307</f>
        <v>HOPV0200</v>
      </c>
      <c r="B307" t="str">
        <f>List2!B307</f>
        <v>Čtení klasiků politického myšlení: Rousseau</v>
      </c>
      <c r="C307">
        <f>IF(ISNA(VLOOKUP($A307,List2!$AB$4:$AB$49,1,FALSE)),0,1)</f>
        <v>0</v>
      </c>
      <c r="D307">
        <f>IF(ISNA(VLOOKUP($A307,List2!$AC$4:$AC$49,1,FALSE)),0,1)</f>
        <v>0</v>
      </c>
      <c r="E307">
        <f>IF(ISNA(VLOOKUP($A307,List2!$AD$4:$AD$49,1,FALSE)),0,1)</f>
        <v>0</v>
      </c>
      <c r="F307">
        <f>IF(ISNA(VLOOKUP($A307,List2!$AE$4:$AE$49,1,FALSE)),0,1)</f>
        <v>0</v>
      </c>
      <c r="G307">
        <f>IF(ISNA(VLOOKUP($A307,List2!$AF$4:$AF$49,1,FALSE)),0,1)</f>
        <v>0</v>
      </c>
      <c r="H307">
        <f>IF(ISNA(VLOOKUP($A307,List2!$AG$4:$AG$49,1,FALSE)),0,1)</f>
        <v>0</v>
      </c>
      <c r="I307" s="2">
        <f t="shared" si="12"/>
        <v>0</v>
      </c>
      <c r="L307" t="str">
        <f t="shared" si="13"/>
        <v/>
      </c>
    </row>
    <row r="308" spans="1:12" x14ac:dyDescent="0.25">
      <c r="A308" t="str">
        <f>List2!A308</f>
        <v>HOPV0201</v>
      </c>
      <c r="B308" t="str">
        <f>List2!B308</f>
        <v>Economics of Crime and Law Enforcement</v>
      </c>
      <c r="C308">
        <f>IF(ISNA(VLOOKUP($A308,List2!$AB$4:$AB$49,1,FALSE)),0,1)</f>
        <v>0</v>
      </c>
      <c r="D308">
        <f>IF(ISNA(VLOOKUP($A308,List2!$AC$4:$AC$49,1,FALSE)),0,1)</f>
        <v>0</v>
      </c>
      <c r="E308">
        <f>IF(ISNA(VLOOKUP($A308,List2!$AD$4:$AD$49,1,FALSE)),0,1)</f>
        <v>0</v>
      </c>
      <c r="F308">
        <f>IF(ISNA(VLOOKUP($A308,List2!$AE$4:$AE$49,1,FALSE)),0,1)</f>
        <v>0</v>
      </c>
      <c r="G308">
        <f>IF(ISNA(VLOOKUP($A308,List2!$AF$4:$AF$49,1,FALSE)),0,1)</f>
        <v>0</v>
      </c>
      <c r="H308">
        <f>IF(ISNA(VLOOKUP($A308,List2!$AG$4:$AG$49,1,FALSE)),0,1)</f>
        <v>0</v>
      </c>
      <c r="I308" s="2">
        <f t="shared" si="12"/>
        <v>0</v>
      </c>
      <c r="L308" t="str">
        <f t="shared" si="13"/>
        <v/>
      </c>
    </row>
    <row r="309" spans="1:12" x14ac:dyDescent="0.25">
      <c r="A309" t="str">
        <f>List2!A309</f>
        <v>HOPV0202</v>
      </c>
      <c r="B309" t="str">
        <f>List2!B309</f>
        <v>Ekonomická analýza nelegálního jednání</v>
      </c>
      <c r="C309">
        <f>IF(ISNA(VLOOKUP($A309,List2!$AB$4:$AB$49,1,FALSE)),0,1)</f>
        <v>0</v>
      </c>
      <c r="D309">
        <f>IF(ISNA(VLOOKUP($A309,List2!$AC$4:$AC$49,1,FALSE)),0,1)</f>
        <v>0</v>
      </c>
      <c r="E309">
        <f>IF(ISNA(VLOOKUP($A309,List2!$AD$4:$AD$49,1,FALSE)),0,1)</f>
        <v>0</v>
      </c>
      <c r="F309">
        <f>IF(ISNA(VLOOKUP($A309,List2!$AE$4:$AE$49,1,FALSE)),0,1)</f>
        <v>0</v>
      </c>
      <c r="G309">
        <f>IF(ISNA(VLOOKUP($A309,List2!$AF$4:$AF$49,1,FALSE)),0,1)</f>
        <v>0</v>
      </c>
      <c r="H309">
        <f>IF(ISNA(VLOOKUP($A309,List2!$AG$4:$AG$49,1,FALSE)),0,1)</f>
        <v>0</v>
      </c>
      <c r="I309" s="2">
        <f t="shared" si="12"/>
        <v>0</v>
      </c>
      <c r="L309" t="str">
        <f t="shared" si="13"/>
        <v/>
      </c>
    </row>
    <row r="310" spans="1:12" x14ac:dyDescent="0.25">
      <c r="A310" t="str">
        <f>List2!A310</f>
        <v>HOPV0204</v>
      </c>
      <c r="B310" t="str">
        <f>List2!B310</f>
        <v>Migration and Environment</v>
      </c>
      <c r="C310">
        <f>IF(ISNA(VLOOKUP($A310,List2!$AB$4:$AB$49,1,FALSE)),0,1)</f>
        <v>0</v>
      </c>
      <c r="D310">
        <f>IF(ISNA(VLOOKUP($A310,List2!$AC$4:$AC$49,1,FALSE)),0,1)</f>
        <v>0</v>
      </c>
      <c r="E310">
        <f>IF(ISNA(VLOOKUP($A310,List2!$AD$4:$AD$49,1,FALSE)),0,1)</f>
        <v>0</v>
      </c>
      <c r="F310">
        <f>IF(ISNA(VLOOKUP($A310,List2!$AE$4:$AE$49,1,FALSE)),0,1)</f>
        <v>0</v>
      </c>
      <c r="G310">
        <f>IF(ISNA(VLOOKUP($A310,List2!$AF$4:$AF$49,1,FALSE)),0,1)</f>
        <v>0</v>
      </c>
      <c r="H310">
        <f>IF(ISNA(VLOOKUP($A310,List2!$AG$4:$AG$49,1,FALSE)),0,1)</f>
        <v>0</v>
      </c>
      <c r="I310" s="2">
        <f t="shared" si="12"/>
        <v>0</v>
      </c>
      <c r="L310" t="str">
        <f t="shared" si="13"/>
        <v/>
      </c>
    </row>
    <row r="311" spans="1:12" x14ac:dyDescent="0.25">
      <c r="A311" t="str">
        <f>List2!A311</f>
        <v>HOPV0205</v>
      </c>
      <c r="B311" t="str">
        <f>List2!B311</f>
        <v>International Climate Law in Human Rights Context</v>
      </c>
      <c r="C311">
        <f>IF(ISNA(VLOOKUP($A311,List2!$AB$4:$AB$49,1,FALSE)),0,1)</f>
        <v>0</v>
      </c>
      <c r="D311">
        <f>IF(ISNA(VLOOKUP($A311,List2!$AC$4:$AC$49,1,FALSE)),0,1)</f>
        <v>0</v>
      </c>
      <c r="E311">
        <f>IF(ISNA(VLOOKUP($A311,List2!$AD$4:$AD$49,1,FALSE)),0,1)</f>
        <v>0</v>
      </c>
      <c r="F311">
        <f>IF(ISNA(VLOOKUP($A311,List2!$AE$4:$AE$49,1,FALSE)),0,1)</f>
        <v>0</v>
      </c>
      <c r="G311">
        <f>IF(ISNA(VLOOKUP($A311,List2!$AF$4:$AF$49,1,FALSE)),0,1)</f>
        <v>0</v>
      </c>
      <c r="H311">
        <f>IF(ISNA(VLOOKUP($A311,List2!$AG$4:$AG$49,1,FALSE)),0,1)</f>
        <v>0</v>
      </c>
      <c r="I311" s="2">
        <f t="shared" si="12"/>
        <v>0</v>
      </c>
      <c r="L311" t="str">
        <f t="shared" si="13"/>
        <v/>
      </c>
    </row>
    <row r="312" spans="1:12" x14ac:dyDescent="0.25">
      <c r="A312" t="str">
        <f>List2!A312</f>
        <v>HOPV0206</v>
      </c>
      <c r="B312" t="str">
        <f>List2!B312</f>
        <v>Náboženská svoboda v evropském kontextu</v>
      </c>
      <c r="C312">
        <f>IF(ISNA(VLOOKUP($A312,List2!$AB$4:$AB$49,1,FALSE)),0,1)</f>
        <v>0</v>
      </c>
      <c r="D312">
        <f>IF(ISNA(VLOOKUP($A312,List2!$AC$4:$AC$49,1,FALSE)),0,1)</f>
        <v>0</v>
      </c>
      <c r="E312">
        <f>IF(ISNA(VLOOKUP($A312,List2!$AD$4:$AD$49,1,FALSE)),0,1)</f>
        <v>0</v>
      </c>
      <c r="F312">
        <f>IF(ISNA(VLOOKUP($A312,List2!$AE$4:$AE$49,1,FALSE)),0,1)</f>
        <v>0</v>
      </c>
      <c r="G312">
        <f>IF(ISNA(VLOOKUP($A312,List2!$AF$4:$AF$49,1,FALSE)),0,1)</f>
        <v>0</v>
      </c>
      <c r="H312">
        <f>IF(ISNA(VLOOKUP($A312,List2!$AG$4:$AG$49,1,FALSE)),0,1)</f>
        <v>0</v>
      </c>
      <c r="I312" s="2">
        <f t="shared" si="12"/>
        <v>0</v>
      </c>
      <c r="L312" t="str">
        <f t="shared" si="13"/>
        <v/>
      </c>
    </row>
    <row r="313" spans="1:12" x14ac:dyDescent="0.25">
      <c r="A313" t="str">
        <f>List2!A313</f>
        <v>HOPV0207</v>
      </c>
      <c r="B313" t="str">
        <f>List2!B313</f>
        <v>Law and Ethics in Medicine</v>
      </c>
      <c r="C313">
        <f>IF(ISNA(VLOOKUP($A313,List2!$AB$4:$AB$49,1,FALSE)),0,1)</f>
        <v>0</v>
      </c>
      <c r="D313">
        <f>IF(ISNA(VLOOKUP($A313,List2!$AC$4:$AC$49,1,FALSE)),0,1)</f>
        <v>0</v>
      </c>
      <c r="E313">
        <f>IF(ISNA(VLOOKUP($A313,List2!$AD$4:$AD$49,1,FALSE)),0,1)</f>
        <v>0</v>
      </c>
      <c r="F313">
        <f>IF(ISNA(VLOOKUP($A313,List2!$AE$4:$AE$49,1,FALSE)),0,1)</f>
        <v>0</v>
      </c>
      <c r="G313">
        <f>IF(ISNA(VLOOKUP($A313,List2!$AF$4:$AF$49,1,FALSE)),0,1)</f>
        <v>0</v>
      </c>
      <c r="H313">
        <f>IF(ISNA(VLOOKUP($A313,List2!$AG$4:$AG$49,1,FALSE)),0,1)</f>
        <v>0</v>
      </c>
      <c r="I313" s="2">
        <f t="shared" si="12"/>
        <v>0</v>
      </c>
      <c r="L313" t="str">
        <f t="shared" si="13"/>
        <v/>
      </c>
    </row>
    <row r="314" spans="1:12" x14ac:dyDescent="0.25">
      <c r="A314" t="str">
        <f>List2!A314</f>
        <v>HOPV0208</v>
      </c>
      <c r="B314" t="str">
        <f>List2!B314</f>
        <v>Legal Regulation of Pharmaceuticals and Medical Devices</v>
      </c>
      <c r="C314">
        <f>IF(ISNA(VLOOKUP($A314,List2!$AB$4:$AB$49,1,FALSE)),0,1)</f>
        <v>0</v>
      </c>
      <c r="D314">
        <f>IF(ISNA(VLOOKUP($A314,List2!$AC$4:$AC$49,1,FALSE)),0,1)</f>
        <v>0</v>
      </c>
      <c r="E314">
        <f>IF(ISNA(VLOOKUP($A314,List2!$AD$4:$AD$49,1,FALSE)),0,1)</f>
        <v>0</v>
      </c>
      <c r="F314">
        <f>IF(ISNA(VLOOKUP($A314,List2!$AE$4:$AE$49,1,FALSE)),0,1)</f>
        <v>0</v>
      </c>
      <c r="G314">
        <f>IF(ISNA(VLOOKUP($A314,List2!$AF$4:$AF$49,1,FALSE)),0,1)</f>
        <v>0</v>
      </c>
      <c r="H314">
        <f>IF(ISNA(VLOOKUP($A314,List2!$AG$4:$AG$49,1,FALSE)),0,1)</f>
        <v>0</v>
      </c>
      <c r="I314" s="2">
        <f t="shared" si="12"/>
        <v>0</v>
      </c>
      <c r="L314" t="str">
        <f t="shared" si="13"/>
        <v/>
      </c>
    </row>
    <row r="315" spans="1:12" x14ac:dyDescent="0.25">
      <c r="A315" t="str">
        <f>List2!A315</f>
        <v>HOPV0209</v>
      </c>
      <c r="B315" t="str">
        <f>List2!B315</f>
        <v>Legal Liability in Healthcare</v>
      </c>
      <c r="C315">
        <f>IF(ISNA(VLOOKUP($A315,List2!$AB$4:$AB$49,1,FALSE)),0,1)</f>
        <v>0</v>
      </c>
      <c r="D315">
        <f>IF(ISNA(VLOOKUP($A315,List2!$AC$4:$AC$49,1,FALSE)),0,1)</f>
        <v>0</v>
      </c>
      <c r="E315">
        <f>IF(ISNA(VLOOKUP($A315,List2!$AD$4:$AD$49,1,FALSE)),0,1)</f>
        <v>0</v>
      </c>
      <c r="F315">
        <f>IF(ISNA(VLOOKUP($A315,List2!$AE$4:$AE$49,1,FALSE)),0,1)</f>
        <v>0</v>
      </c>
      <c r="G315">
        <f>IF(ISNA(VLOOKUP($A315,List2!$AF$4:$AF$49,1,FALSE)),0,1)</f>
        <v>0</v>
      </c>
      <c r="H315">
        <f>IF(ISNA(VLOOKUP($A315,List2!$AG$4:$AG$49,1,FALSE)),0,1)</f>
        <v>0</v>
      </c>
      <c r="I315" s="2">
        <f t="shared" si="12"/>
        <v>0</v>
      </c>
      <c r="L315" t="str">
        <f t="shared" si="13"/>
        <v/>
      </c>
    </row>
    <row r="316" spans="1:12" x14ac:dyDescent="0.25">
      <c r="A316" t="str">
        <f>List2!A316</f>
        <v>HOPV1001</v>
      </c>
      <c r="B316" t="str">
        <f>List2!B316</f>
        <v>Právnická angličtina jako další cizí jazyk 1</v>
      </c>
      <c r="C316">
        <f>IF(ISNA(VLOOKUP($A316,List2!$AB$4:$AB$49,1,FALSE)),0,1)</f>
        <v>0</v>
      </c>
      <c r="D316">
        <f>IF(ISNA(VLOOKUP($A316,List2!$AC$4:$AC$49,1,FALSE)),0,1)</f>
        <v>0</v>
      </c>
      <c r="E316">
        <f>IF(ISNA(VLOOKUP($A316,List2!$AD$4:$AD$49,1,FALSE)),0,1)</f>
        <v>0</v>
      </c>
      <c r="F316">
        <f>IF(ISNA(VLOOKUP($A316,List2!$AE$4:$AE$49,1,FALSE)),0,1)</f>
        <v>0</v>
      </c>
      <c r="G316">
        <f>IF(ISNA(VLOOKUP($A316,List2!$AF$4:$AF$49,1,FALSE)),0,1)</f>
        <v>0</v>
      </c>
      <c r="H316">
        <f>IF(ISNA(VLOOKUP($A316,List2!$AG$4:$AG$49,1,FALSE)),0,1)</f>
        <v>0</v>
      </c>
      <c r="I316" s="2">
        <f t="shared" si="12"/>
        <v>0</v>
      </c>
      <c r="L316" t="str">
        <f t="shared" si="13"/>
        <v/>
      </c>
    </row>
    <row r="317" spans="1:12" x14ac:dyDescent="0.25">
      <c r="A317" t="str">
        <f>List2!A317</f>
        <v>HOPV1002</v>
      </c>
      <c r="B317" t="str">
        <f>List2!B317</f>
        <v>Právnická angličtina jako další cizí jazyk 2</v>
      </c>
      <c r="C317">
        <f>IF(ISNA(VLOOKUP($A317,List2!$AB$4:$AB$49,1,FALSE)),0,1)</f>
        <v>0</v>
      </c>
      <c r="D317">
        <f>IF(ISNA(VLOOKUP($A317,List2!$AC$4:$AC$49,1,FALSE)),0,1)</f>
        <v>0</v>
      </c>
      <c r="E317">
        <f>IF(ISNA(VLOOKUP($A317,List2!$AD$4:$AD$49,1,FALSE)),0,1)</f>
        <v>0</v>
      </c>
      <c r="F317">
        <f>IF(ISNA(VLOOKUP($A317,List2!$AE$4:$AE$49,1,FALSE)),0,1)</f>
        <v>0</v>
      </c>
      <c r="G317">
        <f>IF(ISNA(VLOOKUP($A317,List2!$AF$4:$AF$49,1,FALSE)),0,1)</f>
        <v>0</v>
      </c>
      <c r="H317">
        <f>IF(ISNA(VLOOKUP($A317,List2!$AG$4:$AG$49,1,FALSE)),0,1)</f>
        <v>0</v>
      </c>
      <c r="I317" s="2">
        <f t="shared" si="12"/>
        <v>0</v>
      </c>
      <c r="L317" t="str">
        <f t="shared" si="13"/>
        <v/>
      </c>
    </row>
    <row r="318" spans="1:12" x14ac:dyDescent="0.25">
      <c r="A318" t="str">
        <f>List2!A318</f>
        <v>HOPV1003</v>
      </c>
      <c r="B318" t="str">
        <f>List2!B318</f>
        <v>Právnická angličtina jako další cizí jazyk 3</v>
      </c>
      <c r="C318">
        <f>IF(ISNA(VLOOKUP($A318,List2!$AB$4:$AB$49,1,FALSE)),0,1)</f>
        <v>0</v>
      </c>
      <c r="D318">
        <f>IF(ISNA(VLOOKUP($A318,List2!$AC$4:$AC$49,1,FALSE)),0,1)</f>
        <v>0</v>
      </c>
      <c r="E318">
        <f>IF(ISNA(VLOOKUP($A318,List2!$AD$4:$AD$49,1,FALSE)),0,1)</f>
        <v>0</v>
      </c>
      <c r="F318">
        <f>IF(ISNA(VLOOKUP($A318,List2!$AE$4:$AE$49,1,FALSE)),0,1)</f>
        <v>0</v>
      </c>
      <c r="G318">
        <f>IF(ISNA(VLOOKUP($A318,List2!$AF$4:$AF$49,1,FALSE)),0,1)</f>
        <v>0</v>
      </c>
      <c r="H318">
        <f>IF(ISNA(VLOOKUP($A318,List2!$AG$4:$AG$49,1,FALSE)),0,1)</f>
        <v>0</v>
      </c>
      <c r="I318" s="2">
        <f t="shared" si="12"/>
        <v>0</v>
      </c>
      <c r="L318" t="str">
        <f t="shared" si="13"/>
        <v/>
      </c>
    </row>
    <row r="319" spans="1:12" x14ac:dyDescent="0.25">
      <c r="A319" t="str">
        <f>List2!A319</f>
        <v>HOPV1004</v>
      </c>
      <c r="B319" t="str">
        <f>List2!B319</f>
        <v>Právnická angličtina jako další cizí jazyk 4</v>
      </c>
      <c r="C319">
        <f>IF(ISNA(VLOOKUP($A319,List2!$AB$4:$AB$49,1,FALSE)),0,1)</f>
        <v>0</v>
      </c>
      <c r="D319">
        <f>IF(ISNA(VLOOKUP($A319,List2!$AC$4:$AC$49,1,FALSE)),0,1)</f>
        <v>0</v>
      </c>
      <c r="E319">
        <f>IF(ISNA(VLOOKUP($A319,List2!$AD$4:$AD$49,1,FALSE)),0,1)</f>
        <v>0</v>
      </c>
      <c r="F319">
        <f>IF(ISNA(VLOOKUP($A319,List2!$AE$4:$AE$49,1,FALSE)),0,1)</f>
        <v>0</v>
      </c>
      <c r="G319">
        <f>IF(ISNA(VLOOKUP($A319,List2!$AF$4:$AF$49,1,FALSE)),0,1)</f>
        <v>0</v>
      </c>
      <c r="H319">
        <f>IF(ISNA(VLOOKUP($A319,List2!$AG$4:$AG$49,1,FALSE)),0,1)</f>
        <v>0</v>
      </c>
      <c r="I319" s="2">
        <f t="shared" si="12"/>
        <v>0</v>
      </c>
      <c r="L319" t="str">
        <f t="shared" si="13"/>
        <v/>
      </c>
    </row>
    <row r="320" spans="1:12" x14ac:dyDescent="0.25">
      <c r="A320" t="str">
        <f>List2!A320</f>
        <v>HOPV1011</v>
      </c>
      <c r="B320" t="str">
        <f>List2!B320</f>
        <v>Právnická francouzština jako další cizí jazyk 1</v>
      </c>
      <c r="C320">
        <f>IF(ISNA(VLOOKUP($A320,List2!$AB$4:$AB$49,1,FALSE)),0,1)</f>
        <v>0</v>
      </c>
      <c r="D320">
        <f>IF(ISNA(VLOOKUP($A320,List2!$AC$4:$AC$49,1,FALSE)),0,1)</f>
        <v>0</v>
      </c>
      <c r="E320">
        <f>IF(ISNA(VLOOKUP($A320,List2!$AD$4:$AD$49,1,FALSE)),0,1)</f>
        <v>0</v>
      </c>
      <c r="F320">
        <f>IF(ISNA(VLOOKUP($A320,List2!$AE$4:$AE$49,1,FALSE)),0,1)</f>
        <v>0</v>
      </c>
      <c r="G320">
        <f>IF(ISNA(VLOOKUP($A320,List2!$AF$4:$AF$49,1,FALSE)),0,1)</f>
        <v>0</v>
      </c>
      <c r="H320">
        <f>IF(ISNA(VLOOKUP($A320,List2!$AG$4:$AG$49,1,FALSE)),0,1)</f>
        <v>0</v>
      </c>
      <c r="I320" s="2">
        <f t="shared" si="12"/>
        <v>0</v>
      </c>
      <c r="L320" t="str">
        <f t="shared" si="13"/>
        <v/>
      </c>
    </row>
    <row r="321" spans="1:12" x14ac:dyDescent="0.25">
      <c r="A321" t="str">
        <f>List2!A321</f>
        <v>HOPV1012</v>
      </c>
      <c r="B321" t="str">
        <f>List2!B321</f>
        <v>Právnická francouzština jako další cizí jazyk 2</v>
      </c>
      <c r="C321">
        <f>IF(ISNA(VLOOKUP($A321,List2!$AB$4:$AB$49,1,FALSE)),0,1)</f>
        <v>0</v>
      </c>
      <c r="D321">
        <f>IF(ISNA(VLOOKUP($A321,List2!$AC$4:$AC$49,1,FALSE)),0,1)</f>
        <v>0</v>
      </c>
      <c r="E321">
        <f>IF(ISNA(VLOOKUP($A321,List2!$AD$4:$AD$49,1,FALSE)),0,1)</f>
        <v>0</v>
      </c>
      <c r="F321">
        <f>IF(ISNA(VLOOKUP($A321,List2!$AE$4:$AE$49,1,FALSE)),0,1)</f>
        <v>0</v>
      </c>
      <c r="G321">
        <f>IF(ISNA(VLOOKUP($A321,List2!$AF$4:$AF$49,1,FALSE)),0,1)</f>
        <v>0</v>
      </c>
      <c r="H321">
        <f>IF(ISNA(VLOOKUP($A321,List2!$AG$4:$AG$49,1,FALSE)),0,1)</f>
        <v>0</v>
      </c>
      <c r="I321" s="2">
        <f t="shared" si="12"/>
        <v>0</v>
      </c>
      <c r="L321" t="str">
        <f t="shared" si="13"/>
        <v/>
      </c>
    </row>
    <row r="322" spans="1:12" x14ac:dyDescent="0.25">
      <c r="A322" t="str">
        <f>List2!A322</f>
        <v>HOPV1013</v>
      </c>
      <c r="B322" t="str">
        <f>List2!B322</f>
        <v>Právnická francouzština jako další cizí jazyk 3</v>
      </c>
      <c r="C322">
        <f>IF(ISNA(VLOOKUP($A322,List2!$AB$4:$AB$49,1,FALSE)),0,1)</f>
        <v>0</v>
      </c>
      <c r="D322">
        <f>IF(ISNA(VLOOKUP($A322,List2!$AC$4:$AC$49,1,FALSE)),0,1)</f>
        <v>0</v>
      </c>
      <c r="E322">
        <f>IF(ISNA(VLOOKUP($A322,List2!$AD$4:$AD$49,1,FALSE)),0,1)</f>
        <v>0</v>
      </c>
      <c r="F322">
        <f>IF(ISNA(VLOOKUP($A322,List2!$AE$4:$AE$49,1,FALSE)),0,1)</f>
        <v>0</v>
      </c>
      <c r="G322">
        <f>IF(ISNA(VLOOKUP($A322,List2!$AF$4:$AF$49,1,FALSE)),0,1)</f>
        <v>0</v>
      </c>
      <c r="H322">
        <f>IF(ISNA(VLOOKUP($A322,List2!$AG$4:$AG$49,1,FALSE)),0,1)</f>
        <v>0</v>
      </c>
      <c r="I322" s="2">
        <f t="shared" si="12"/>
        <v>0</v>
      </c>
      <c r="L322" t="str">
        <f t="shared" si="13"/>
        <v/>
      </c>
    </row>
    <row r="323" spans="1:12" x14ac:dyDescent="0.25">
      <c r="A323" t="str">
        <f>List2!A323</f>
        <v>HOPV1014</v>
      </c>
      <c r="B323" t="str">
        <f>List2!B323</f>
        <v>Právnická francouzština jako další cizí jazyk 4</v>
      </c>
      <c r="C323">
        <f>IF(ISNA(VLOOKUP($A323,List2!$AB$4:$AB$49,1,FALSE)),0,1)</f>
        <v>0</v>
      </c>
      <c r="D323">
        <f>IF(ISNA(VLOOKUP($A323,List2!$AC$4:$AC$49,1,FALSE)),0,1)</f>
        <v>0</v>
      </c>
      <c r="E323">
        <f>IF(ISNA(VLOOKUP($A323,List2!$AD$4:$AD$49,1,FALSE)),0,1)</f>
        <v>0</v>
      </c>
      <c r="F323">
        <f>IF(ISNA(VLOOKUP($A323,List2!$AE$4:$AE$49,1,FALSE)),0,1)</f>
        <v>0</v>
      </c>
      <c r="G323">
        <f>IF(ISNA(VLOOKUP($A323,List2!$AF$4:$AF$49,1,FALSE)),0,1)</f>
        <v>0</v>
      </c>
      <c r="H323">
        <f>IF(ISNA(VLOOKUP($A323,List2!$AG$4:$AG$49,1,FALSE)),0,1)</f>
        <v>0</v>
      </c>
      <c r="I323" s="2">
        <f t="shared" si="12"/>
        <v>0</v>
      </c>
      <c r="L323" t="str">
        <f t="shared" si="13"/>
        <v/>
      </c>
    </row>
    <row r="324" spans="1:12" x14ac:dyDescent="0.25">
      <c r="A324" t="str">
        <f>List2!A324</f>
        <v>HOPV1021</v>
      </c>
      <c r="B324" t="str">
        <f>List2!B324</f>
        <v>Právnická němčina jako další cizí jazyk 1</v>
      </c>
      <c r="C324">
        <f>IF(ISNA(VLOOKUP($A324,List2!$AB$4:$AB$49,1,FALSE)),0,1)</f>
        <v>0</v>
      </c>
      <c r="D324">
        <f>IF(ISNA(VLOOKUP($A324,List2!$AC$4:$AC$49,1,FALSE)),0,1)</f>
        <v>0</v>
      </c>
      <c r="E324">
        <f>IF(ISNA(VLOOKUP($A324,List2!$AD$4:$AD$49,1,FALSE)),0,1)</f>
        <v>0</v>
      </c>
      <c r="F324">
        <f>IF(ISNA(VLOOKUP($A324,List2!$AE$4:$AE$49,1,FALSE)),0,1)</f>
        <v>0</v>
      </c>
      <c r="G324">
        <f>IF(ISNA(VLOOKUP($A324,List2!$AF$4:$AF$49,1,FALSE)),0,1)</f>
        <v>0</v>
      </c>
      <c r="H324">
        <f>IF(ISNA(VLOOKUP($A324,List2!$AG$4:$AG$49,1,FALSE)),0,1)</f>
        <v>0</v>
      </c>
      <c r="I324" s="2">
        <f t="shared" si="12"/>
        <v>0</v>
      </c>
      <c r="L324" t="str">
        <f t="shared" si="13"/>
        <v/>
      </c>
    </row>
    <row r="325" spans="1:12" x14ac:dyDescent="0.25">
      <c r="A325" t="str">
        <f>List2!A325</f>
        <v>HOPV1022</v>
      </c>
      <c r="B325" t="str">
        <f>List2!B325</f>
        <v>Právnická němčina jako další cizí jazyk 2</v>
      </c>
      <c r="C325">
        <f>IF(ISNA(VLOOKUP($A325,List2!$AB$4:$AB$49,1,FALSE)),0,1)</f>
        <v>0</v>
      </c>
      <c r="D325">
        <f>IF(ISNA(VLOOKUP($A325,List2!$AC$4:$AC$49,1,FALSE)),0,1)</f>
        <v>0</v>
      </c>
      <c r="E325">
        <f>IF(ISNA(VLOOKUP($A325,List2!$AD$4:$AD$49,1,FALSE)),0,1)</f>
        <v>0</v>
      </c>
      <c r="F325">
        <f>IF(ISNA(VLOOKUP($A325,List2!$AE$4:$AE$49,1,FALSE)),0,1)</f>
        <v>0</v>
      </c>
      <c r="G325">
        <f>IF(ISNA(VLOOKUP($A325,List2!$AF$4:$AF$49,1,FALSE)),0,1)</f>
        <v>0</v>
      </c>
      <c r="H325">
        <f>IF(ISNA(VLOOKUP($A325,List2!$AG$4:$AG$49,1,FALSE)),0,1)</f>
        <v>0</v>
      </c>
      <c r="I325" s="2">
        <f t="shared" ref="I325:I388" si="14">SUM(C325:H325)</f>
        <v>0</v>
      </c>
      <c r="L325" t="str">
        <f t="shared" ref="L325:L388" si="15">IF(I325=0,"",J325&amp;" "&amp;K325&amp;", ")</f>
        <v/>
      </c>
    </row>
    <row r="326" spans="1:12" x14ac:dyDescent="0.25">
      <c r="A326" t="str">
        <f>List2!A326</f>
        <v>HOPV1023</v>
      </c>
      <c r="B326" t="str">
        <f>List2!B326</f>
        <v>Právnická němčina jako další cizí jazyk 3</v>
      </c>
      <c r="C326">
        <f>IF(ISNA(VLOOKUP($A326,List2!$AB$4:$AB$49,1,FALSE)),0,1)</f>
        <v>0</v>
      </c>
      <c r="D326">
        <f>IF(ISNA(VLOOKUP($A326,List2!$AC$4:$AC$49,1,FALSE)),0,1)</f>
        <v>0</v>
      </c>
      <c r="E326">
        <f>IF(ISNA(VLOOKUP($A326,List2!$AD$4:$AD$49,1,FALSE)),0,1)</f>
        <v>0</v>
      </c>
      <c r="F326">
        <f>IF(ISNA(VLOOKUP($A326,List2!$AE$4:$AE$49,1,FALSE)),0,1)</f>
        <v>0</v>
      </c>
      <c r="G326">
        <f>IF(ISNA(VLOOKUP($A326,List2!$AF$4:$AF$49,1,FALSE)),0,1)</f>
        <v>0</v>
      </c>
      <c r="H326">
        <f>IF(ISNA(VLOOKUP($A326,List2!$AG$4:$AG$49,1,FALSE)),0,1)</f>
        <v>0</v>
      </c>
      <c r="I326" s="2">
        <f t="shared" si="14"/>
        <v>0</v>
      </c>
      <c r="L326" t="str">
        <f t="shared" si="15"/>
        <v/>
      </c>
    </row>
    <row r="327" spans="1:12" x14ac:dyDescent="0.25">
      <c r="A327" t="str">
        <f>List2!A327</f>
        <v>HOPV1024</v>
      </c>
      <c r="B327" t="str">
        <f>List2!B327</f>
        <v>Právnická němčina jako další cizí jazyk 4</v>
      </c>
      <c r="C327">
        <f>IF(ISNA(VLOOKUP($A327,List2!$AB$4:$AB$49,1,FALSE)),0,1)</f>
        <v>0</v>
      </c>
      <c r="D327">
        <f>IF(ISNA(VLOOKUP($A327,List2!$AC$4:$AC$49,1,FALSE)),0,1)</f>
        <v>0</v>
      </c>
      <c r="E327">
        <f>IF(ISNA(VLOOKUP($A327,List2!$AD$4:$AD$49,1,FALSE)),0,1)</f>
        <v>0</v>
      </c>
      <c r="F327">
        <f>IF(ISNA(VLOOKUP($A327,List2!$AE$4:$AE$49,1,FALSE)),0,1)</f>
        <v>0</v>
      </c>
      <c r="G327">
        <f>IF(ISNA(VLOOKUP($A327,List2!$AF$4:$AF$49,1,FALSE)),0,1)</f>
        <v>0</v>
      </c>
      <c r="H327">
        <f>IF(ISNA(VLOOKUP($A327,List2!$AG$4:$AG$49,1,FALSE)),0,1)</f>
        <v>0</v>
      </c>
      <c r="I327" s="2">
        <f t="shared" si="14"/>
        <v>0</v>
      </c>
      <c r="L327" t="str">
        <f t="shared" si="15"/>
        <v/>
      </c>
    </row>
    <row r="328" spans="1:12" x14ac:dyDescent="0.25">
      <c r="A328" t="str">
        <f>List2!A328</f>
        <v>HOPV1031</v>
      </c>
      <c r="B328" t="str">
        <f>List2!B328</f>
        <v>Právnická španělština jako další cizí jazyk 1</v>
      </c>
      <c r="C328">
        <f>IF(ISNA(VLOOKUP($A328,List2!$AB$4:$AB$49,1,FALSE)),0,1)</f>
        <v>0</v>
      </c>
      <c r="D328">
        <f>IF(ISNA(VLOOKUP($A328,List2!$AC$4:$AC$49,1,FALSE)),0,1)</f>
        <v>0</v>
      </c>
      <c r="E328">
        <f>IF(ISNA(VLOOKUP($A328,List2!$AD$4:$AD$49,1,FALSE)),0,1)</f>
        <v>0</v>
      </c>
      <c r="F328">
        <f>IF(ISNA(VLOOKUP($A328,List2!$AE$4:$AE$49,1,FALSE)),0,1)</f>
        <v>0</v>
      </c>
      <c r="G328">
        <f>IF(ISNA(VLOOKUP($A328,List2!$AF$4:$AF$49,1,FALSE)),0,1)</f>
        <v>0</v>
      </c>
      <c r="H328">
        <f>IF(ISNA(VLOOKUP($A328,List2!$AG$4:$AG$49,1,FALSE)),0,1)</f>
        <v>0</v>
      </c>
      <c r="I328" s="2">
        <f t="shared" si="14"/>
        <v>0</v>
      </c>
      <c r="L328" t="str">
        <f t="shared" si="15"/>
        <v/>
      </c>
    </row>
    <row r="329" spans="1:12" x14ac:dyDescent="0.25">
      <c r="A329" t="str">
        <f>List2!A329</f>
        <v>HOPV1032</v>
      </c>
      <c r="B329" t="str">
        <f>List2!B329</f>
        <v>Právnická španělština jako další cizí jazyk 2</v>
      </c>
      <c r="C329">
        <f>IF(ISNA(VLOOKUP($A329,List2!$AB$4:$AB$49,1,FALSE)),0,1)</f>
        <v>0</v>
      </c>
      <c r="D329">
        <f>IF(ISNA(VLOOKUP($A329,List2!$AC$4:$AC$49,1,FALSE)),0,1)</f>
        <v>0</v>
      </c>
      <c r="E329">
        <f>IF(ISNA(VLOOKUP($A329,List2!$AD$4:$AD$49,1,FALSE)),0,1)</f>
        <v>0</v>
      </c>
      <c r="F329">
        <f>IF(ISNA(VLOOKUP($A329,List2!$AE$4:$AE$49,1,FALSE)),0,1)</f>
        <v>0</v>
      </c>
      <c r="G329">
        <f>IF(ISNA(VLOOKUP($A329,List2!$AF$4:$AF$49,1,FALSE)),0,1)</f>
        <v>0</v>
      </c>
      <c r="H329">
        <f>IF(ISNA(VLOOKUP($A329,List2!$AG$4:$AG$49,1,FALSE)),0,1)</f>
        <v>0</v>
      </c>
      <c r="I329" s="2">
        <f t="shared" si="14"/>
        <v>0</v>
      </c>
      <c r="L329" t="str">
        <f t="shared" si="15"/>
        <v/>
      </c>
    </row>
    <row r="330" spans="1:12" x14ac:dyDescent="0.25">
      <c r="A330" t="str">
        <f>List2!A330</f>
        <v>HOPV1033</v>
      </c>
      <c r="B330" t="str">
        <f>List2!B330</f>
        <v>Právnická španělština jako další cizí jazyk 3</v>
      </c>
      <c r="C330">
        <f>IF(ISNA(VLOOKUP($A330,List2!$AB$4:$AB$49,1,FALSE)),0,1)</f>
        <v>0</v>
      </c>
      <c r="D330">
        <f>IF(ISNA(VLOOKUP($A330,List2!$AC$4:$AC$49,1,FALSE)),0,1)</f>
        <v>0</v>
      </c>
      <c r="E330">
        <f>IF(ISNA(VLOOKUP($A330,List2!$AD$4:$AD$49,1,FALSE)),0,1)</f>
        <v>0</v>
      </c>
      <c r="F330">
        <f>IF(ISNA(VLOOKUP($A330,List2!$AE$4:$AE$49,1,FALSE)),0,1)</f>
        <v>0</v>
      </c>
      <c r="G330">
        <f>IF(ISNA(VLOOKUP($A330,List2!$AF$4:$AF$49,1,FALSE)),0,1)</f>
        <v>0</v>
      </c>
      <c r="H330">
        <f>IF(ISNA(VLOOKUP($A330,List2!$AG$4:$AG$49,1,FALSE)),0,1)</f>
        <v>0</v>
      </c>
      <c r="I330" s="2">
        <f t="shared" si="14"/>
        <v>0</v>
      </c>
      <c r="L330" t="str">
        <f t="shared" si="15"/>
        <v/>
      </c>
    </row>
    <row r="331" spans="1:12" x14ac:dyDescent="0.25">
      <c r="A331" t="str">
        <f>List2!A331</f>
        <v>HOPV1034</v>
      </c>
      <c r="B331" t="str">
        <f>List2!B331</f>
        <v>Právnická španělština jako další cizí jazyk 4</v>
      </c>
      <c r="C331">
        <f>IF(ISNA(VLOOKUP($A331,List2!$AB$4:$AB$49,1,FALSE)),0,1)</f>
        <v>0</v>
      </c>
      <c r="D331">
        <f>IF(ISNA(VLOOKUP($A331,List2!$AC$4:$AC$49,1,FALSE)),0,1)</f>
        <v>0</v>
      </c>
      <c r="E331">
        <f>IF(ISNA(VLOOKUP($A331,List2!$AD$4:$AD$49,1,FALSE)),0,1)</f>
        <v>0</v>
      </c>
      <c r="F331">
        <f>IF(ISNA(VLOOKUP($A331,List2!$AE$4:$AE$49,1,FALSE)),0,1)</f>
        <v>0</v>
      </c>
      <c r="G331">
        <f>IF(ISNA(VLOOKUP($A331,List2!$AF$4:$AF$49,1,FALSE)),0,1)</f>
        <v>0</v>
      </c>
      <c r="H331">
        <f>IF(ISNA(VLOOKUP($A331,List2!$AG$4:$AG$49,1,FALSE)),0,1)</f>
        <v>0</v>
      </c>
      <c r="I331" s="2">
        <f t="shared" si="14"/>
        <v>0</v>
      </c>
      <c r="L331" t="str">
        <f t="shared" si="15"/>
        <v/>
      </c>
    </row>
    <row r="332" spans="1:12" x14ac:dyDescent="0.25">
      <c r="A332" t="str">
        <f>List2!A332</f>
        <v>HOPV1041</v>
      </c>
      <c r="B332" t="str">
        <f>List2!B332</f>
        <v>Právnická italština jako další cizí jazyk 1</v>
      </c>
      <c r="C332">
        <f>IF(ISNA(VLOOKUP($A332,List2!$AB$4:$AB$49,1,FALSE)),0,1)</f>
        <v>0</v>
      </c>
      <c r="D332">
        <f>IF(ISNA(VLOOKUP($A332,List2!$AC$4:$AC$49,1,FALSE)),0,1)</f>
        <v>0</v>
      </c>
      <c r="E332">
        <f>IF(ISNA(VLOOKUP($A332,List2!$AD$4:$AD$49,1,FALSE)),0,1)</f>
        <v>0</v>
      </c>
      <c r="F332">
        <f>IF(ISNA(VLOOKUP($A332,List2!$AE$4:$AE$49,1,FALSE)),0,1)</f>
        <v>0</v>
      </c>
      <c r="G332">
        <f>IF(ISNA(VLOOKUP($A332,List2!$AF$4:$AF$49,1,FALSE)),0,1)</f>
        <v>0</v>
      </c>
      <c r="H332">
        <f>IF(ISNA(VLOOKUP($A332,List2!$AG$4:$AG$49,1,FALSE)),0,1)</f>
        <v>0</v>
      </c>
      <c r="I332" s="2">
        <f t="shared" si="14"/>
        <v>0</v>
      </c>
      <c r="L332" t="str">
        <f t="shared" si="15"/>
        <v/>
      </c>
    </row>
    <row r="333" spans="1:12" x14ac:dyDescent="0.25">
      <c r="A333" t="str">
        <f>List2!A333</f>
        <v>HOPV1042</v>
      </c>
      <c r="B333" t="str">
        <f>List2!B333</f>
        <v>Právnická italština jako další cizí jazyk 2</v>
      </c>
      <c r="C333">
        <f>IF(ISNA(VLOOKUP($A333,List2!$AB$4:$AB$49,1,FALSE)),0,1)</f>
        <v>0</v>
      </c>
      <c r="D333">
        <f>IF(ISNA(VLOOKUP($A333,List2!$AC$4:$AC$49,1,FALSE)),0,1)</f>
        <v>0</v>
      </c>
      <c r="E333">
        <f>IF(ISNA(VLOOKUP($A333,List2!$AD$4:$AD$49,1,FALSE)),0,1)</f>
        <v>0</v>
      </c>
      <c r="F333">
        <f>IF(ISNA(VLOOKUP($A333,List2!$AE$4:$AE$49,1,FALSE)),0,1)</f>
        <v>0</v>
      </c>
      <c r="G333">
        <f>IF(ISNA(VLOOKUP($A333,List2!$AF$4:$AF$49,1,FALSE)),0,1)</f>
        <v>0</v>
      </c>
      <c r="H333">
        <f>IF(ISNA(VLOOKUP($A333,List2!$AG$4:$AG$49,1,FALSE)),0,1)</f>
        <v>0</v>
      </c>
      <c r="I333" s="2">
        <f t="shared" si="14"/>
        <v>0</v>
      </c>
      <c r="L333" t="str">
        <f t="shared" si="15"/>
        <v/>
      </c>
    </row>
    <row r="334" spans="1:12" x14ac:dyDescent="0.25">
      <c r="A334" t="str">
        <f>List2!A334</f>
        <v>HOPV1043</v>
      </c>
      <c r="B334" t="str">
        <f>List2!B334</f>
        <v>Právnická italština jako další cizí jazyk 3</v>
      </c>
      <c r="C334">
        <f>IF(ISNA(VLOOKUP($A334,List2!$AB$4:$AB$49,1,FALSE)),0,1)</f>
        <v>0</v>
      </c>
      <c r="D334">
        <f>IF(ISNA(VLOOKUP($A334,List2!$AC$4:$AC$49,1,FALSE)),0,1)</f>
        <v>0</v>
      </c>
      <c r="E334">
        <f>IF(ISNA(VLOOKUP($A334,List2!$AD$4:$AD$49,1,FALSE)),0,1)</f>
        <v>0</v>
      </c>
      <c r="F334">
        <f>IF(ISNA(VLOOKUP($A334,List2!$AE$4:$AE$49,1,FALSE)),0,1)</f>
        <v>0</v>
      </c>
      <c r="G334">
        <f>IF(ISNA(VLOOKUP($A334,List2!$AF$4:$AF$49,1,FALSE)),0,1)</f>
        <v>0</v>
      </c>
      <c r="H334">
        <f>IF(ISNA(VLOOKUP($A334,List2!$AG$4:$AG$49,1,FALSE)),0,1)</f>
        <v>0</v>
      </c>
      <c r="I334" s="2">
        <f t="shared" si="14"/>
        <v>0</v>
      </c>
      <c r="L334" t="str">
        <f t="shared" si="15"/>
        <v/>
      </c>
    </row>
    <row r="335" spans="1:12" x14ac:dyDescent="0.25">
      <c r="A335" t="str">
        <f>List2!A335</f>
        <v>HOPV1044</v>
      </c>
      <c r="B335" t="str">
        <f>List2!B335</f>
        <v>Právnická italština jako další cizí jazyk 4</v>
      </c>
      <c r="C335">
        <f>IF(ISNA(VLOOKUP($A335,List2!$AB$4:$AB$49,1,FALSE)),0,1)</f>
        <v>0</v>
      </c>
      <c r="D335">
        <f>IF(ISNA(VLOOKUP($A335,List2!$AC$4:$AC$49,1,FALSE)),0,1)</f>
        <v>0</v>
      </c>
      <c r="E335">
        <f>IF(ISNA(VLOOKUP($A335,List2!$AD$4:$AD$49,1,FALSE)),0,1)</f>
        <v>0</v>
      </c>
      <c r="F335">
        <f>IF(ISNA(VLOOKUP($A335,List2!$AE$4:$AE$49,1,FALSE)),0,1)</f>
        <v>0</v>
      </c>
      <c r="G335">
        <f>IF(ISNA(VLOOKUP($A335,List2!$AF$4:$AF$49,1,FALSE)),0,1)</f>
        <v>0</v>
      </c>
      <c r="H335">
        <f>IF(ISNA(VLOOKUP($A335,List2!$AG$4:$AG$49,1,FALSE)),0,1)</f>
        <v>0</v>
      </c>
      <c r="I335" s="2">
        <f t="shared" si="14"/>
        <v>0</v>
      </c>
      <c r="L335" t="str">
        <f t="shared" si="15"/>
        <v/>
      </c>
    </row>
    <row r="336" spans="1:12" x14ac:dyDescent="0.25">
      <c r="A336" t="str">
        <f>List2!A336</f>
        <v>HOPV1051</v>
      </c>
      <c r="B336" t="str">
        <f>List2!B336</f>
        <v>Právnická ruština jako další cizí jazyk 1</v>
      </c>
      <c r="C336">
        <f>IF(ISNA(VLOOKUP($A336,List2!$AB$4:$AB$49,1,FALSE)),0,1)</f>
        <v>0</v>
      </c>
      <c r="D336">
        <f>IF(ISNA(VLOOKUP($A336,List2!$AC$4:$AC$49,1,FALSE)),0,1)</f>
        <v>0</v>
      </c>
      <c r="E336">
        <f>IF(ISNA(VLOOKUP($A336,List2!$AD$4:$AD$49,1,FALSE)),0,1)</f>
        <v>0</v>
      </c>
      <c r="F336">
        <f>IF(ISNA(VLOOKUP($A336,List2!$AE$4:$AE$49,1,FALSE)),0,1)</f>
        <v>0</v>
      </c>
      <c r="G336">
        <f>IF(ISNA(VLOOKUP($A336,List2!$AF$4:$AF$49,1,FALSE)),0,1)</f>
        <v>0</v>
      </c>
      <c r="H336">
        <f>IF(ISNA(VLOOKUP($A336,List2!$AG$4:$AG$49,1,FALSE)),0,1)</f>
        <v>0</v>
      </c>
      <c r="I336" s="2">
        <f t="shared" si="14"/>
        <v>0</v>
      </c>
      <c r="L336" t="str">
        <f t="shared" si="15"/>
        <v/>
      </c>
    </row>
    <row r="337" spans="1:12" x14ac:dyDescent="0.25">
      <c r="A337" t="str">
        <f>List2!A337</f>
        <v>HOPV1052</v>
      </c>
      <c r="B337" t="str">
        <f>List2!B337</f>
        <v>Právnická ruština jako další cizí jazyk 2</v>
      </c>
      <c r="C337">
        <f>IF(ISNA(VLOOKUP($A337,List2!$AB$4:$AB$49,1,FALSE)),0,1)</f>
        <v>0</v>
      </c>
      <c r="D337">
        <f>IF(ISNA(VLOOKUP($A337,List2!$AC$4:$AC$49,1,FALSE)),0,1)</f>
        <v>0</v>
      </c>
      <c r="E337">
        <f>IF(ISNA(VLOOKUP($A337,List2!$AD$4:$AD$49,1,FALSE)),0,1)</f>
        <v>0</v>
      </c>
      <c r="F337">
        <f>IF(ISNA(VLOOKUP($A337,List2!$AE$4:$AE$49,1,FALSE)),0,1)</f>
        <v>0</v>
      </c>
      <c r="G337">
        <f>IF(ISNA(VLOOKUP($A337,List2!$AF$4:$AF$49,1,FALSE)),0,1)</f>
        <v>0</v>
      </c>
      <c r="H337">
        <f>IF(ISNA(VLOOKUP($A337,List2!$AG$4:$AG$49,1,FALSE)),0,1)</f>
        <v>0</v>
      </c>
      <c r="I337" s="2">
        <f t="shared" si="14"/>
        <v>0</v>
      </c>
      <c r="L337" t="str">
        <f t="shared" si="15"/>
        <v/>
      </c>
    </row>
    <row r="338" spans="1:12" x14ac:dyDescent="0.25">
      <c r="A338" t="str">
        <f>List2!A338</f>
        <v>HOPV1053</v>
      </c>
      <c r="B338" t="str">
        <f>List2!B338</f>
        <v>Právnická ruština jako další cizí jazyk 3</v>
      </c>
      <c r="C338">
        <f>IF(ISNA(VLOOKUP($A338,List2!$AB$4:$AB$49,1,FALSE)),0,1)</f>
        <v>0</v>
      </c>
      <c r="D338">
        <f>IF(ISNA(VLOOKUP($A338,List2!$AC$4:$AC$49,1,FALSE)),0,1)</f>
        <v>0</v>
      </c>
      <c r="E338">
        <f>IF(ISNA(VLOOKUP($A338,List2!$AD$4:$AD$49,1,FALSE)),0,1)</f>
        <v>0</v>
      </c>
      <c r="F338">
        <f>IF(ISNA(VLOOKUP($A338,List2!$AE$4:$AE$49,1,FALSE)),0,1)</f>
        <v>0</v>
      </c>
      <c r="G338">
        <f>IF(ISNA(VLOOKUP($A338,List2!$AF$4:$AF$49,1,FALSE)),0,1)</f>
        <v>0</v>
      </c>
      <c r="H338">
        <f>IF(ISNA(VLOOKUP($A338,List2!$AG$4:$AG$49,1,FALSE)),0,1)</f>
        <v>0</v>
      </c>
      <c r="I338" s="2">
        <f t="shared" si="14"/>
        <v>0</v>
      </c>
      <c r="L338" t="str">
        <f t="shared" si="15"/>
        <v/>
      </c>
    </row>
    <row r="339" spans="1:12" x14ac:dyDescent="0.25">
      <c r="A339" t="str">
        <f>List2!A339</f>
        <v>HOPV1054</v>
      </c>
      <c r="B339" t="str">
        <f>List2!B339</f>
        <v>Právnická ruština jako další cizí jazyk 4</v>
      </c>
      <c r="C339">
        <f>IF(ISNA(VLOOKUP($A339,List2!$AB$4:$AB$49,1,FALSE)),0,1)</f>
        <v>0</v>
      </c>
      <c r="D339">
        <f>IF(ISNA(VLOOKUP($A339,List2!$AC$4:$AC$49,1,FALSE)),0,1)</f>
        <v>0</v>
      </c>
      <c r="E339">
        <f>IF(ISNA(VLOOKUP($A339,List2!$AD$4:$AD$49,1,FALSE)),0,1)</f>
        <v>0</v>
      </c>
      <c r="F339">
        <f>IF(ISNA(VLOOKUP($A339,List2!$AE$4:$AE$49,1,FALSE)),0,1)</f>
        <v>0</v>
      </c>
      <c r="G339">
        <f>IF(ISNA(VLOOKUP($A339,List2!$AF$4:$AF$49,1,FALSE)),0,1)</f>
        <v>0</v>
      </c>
      <c r="H339">
        <f>IF(ISNA(VLOOKUP($A339,List2!$AG$4:$AG$49,1,FALSE)),0,1)</f>
        <v>0</v>
      </c>
      <c r="I339" s="2">
        <f t="shared" si="14"/>
        <v>0</v>
      </c>
      <c r="L339" t="str">
        <f t="shared" si="15"/>
        <v/>
      </c>
    </row>
    <row r="340" spans="1:12" x14ac:dyDescent="0.25">
      <c r="A340" t="str">
        <f>List2!A340</f>
        <v>HSPV0001</v>
      </c>
      <c r="B340" t="str">
        <f>List2!B340</f>
        <v>Sociologie pro právníky</v>
      </c>
      <c r="C340">
        <f>IF(ISNA(VLOOKUP($A340,List2!$AB$4:$AB$49,1,FALSE)),0,1)</f>
        <v>0</v>
      </c>
      <c r="D340">
        <f>IF(ISNA(VLOOKUP($A340,List2!$AC$4:$AC$49,1,FALSE)),0,1)</f>
        <v>0</v>
      </c>
      <c r="E340">
        <f>IF(ISNA(VLOOKUP($A340,List2!$AD$4:$AD$49,1,FALSE)),0,1)</f>
        <v>0</v>
      </c>
      <c r="F340">
        <f>IF(ISNA(VLOOKUP($A340,List2!$AE$4:$AE$49,1,FALSE)),0,1)</f>
        <v>0</v>
      </c>
      <c r="G340">
        <f>IF(ISNA(VLOOKUP($A340,List2!$AF$4:$AF$49,1,FALSE)),0,1)</f>
        <v>0</v>
      </c>
      <c r="H340">
        <f>IF(ISNA(VLOOKUP($A340,List2!$AG$4:$AG$49,1,FALSE)),0,1)</f>
        <v>0</v>
      </c>
      <c r="I340" s="2">
        <f t="shared" si="14"/>
        <v>0</v>
      </c>
      <c r="L340" t="str">
        <f t="shared" si="15"/>
        <v/>
      </c>
    </row>
    <row r="341" spans="1:12" x14ac:dyDescent="0.25">
      <c r="A341" t="str">
        <f>List2!A341</f>
        <v>HSPV0002</v>
      </c>
      <c r="B341" t="str">
        <f>List2!B341</f>
        <v>Právní filozofie</v>
      </c>
      <c r="C341">
        <f>IF(ISNA(VLOOKUP($A341,List2!$AB$4:$AB$49,1,FALSE)),0,1)</f>
        <v>0</v>
      </c>
      <c r="D341">
        <f>IF(ISNA(VLOOKUP($A341,List2!$AC$4:$AC$49,1,FALSE)),0,1)</f>
        <v>0</v>
      </c>
      <c r="E341">
        <f>IF(ISNA(VLOOKUP($A341,List2!$AD$4:$AD$49,1,FALSE)),0,1)</f>
        <v>0</v>
      </c>
      <c r="F341">
        <f>IF(ISNA(VLOOKUP($A341,List2!$AE$4:$AE$49,1,FALSE)),0,1)</f>
        <v>0</v>
      </c>
      <c r="G341">
        <f>IF(ISNA(VLOOKUP($A341,List2!$AF$4:$AF$49,1,FALSE)),0,1)</f>
        <v>0</v>
      </c>
      <c r="H341">
        <f>IF(ISNA(VLOOKUP($A341,List2!$AG$4:$AG$49,1,FALSE)),0,1)</f>
        <v>0</v>
      </c>
      <c r="I341" s="2">
        <f t="shared" si="14"/>
        <v>0</v>
      </c>
      <c r="L341" t="str">
        <f t="shared" si="15"/>
        <v/>
      </c>
    </row>
    <row r="342" spans="1:12" x14ac:dyDescent="0.25">
      <c r="A342" t="str">
        <f>List2!A342</f>
        <v>HSPV0003</v>
      </c>
      <c r="B342" t="str">
        <f>List2!B342</f>
        <v>Psychologie pro právníky</v>
      </c>
      <c r="C342">
        <f>IF(ISNA(VLOOKUP($A342,List2!$AB$4:$AB$49,1,FALSE)),0,1)</f>
        <v>0</v>
      </c>
      <c r="D342">
        <f>IF(ISNA(VLOOKUP($A342,List2!$AC$4:$AC$49,1,FALSE)),0,1)</f>
        <v>0</v>
      </c>
      <c r="E342">
        <f>IF(ISNA(VLOOKUP($A342,List2!$AD$4:$AD$49,1,FALSE)),0,1)</f>
        <v>0</v>
      </c>
      <c r="F342">
        <f>IF(ISNA(VLOOKUP($A342,List2!$AE$4:$AE$49,1,FALSE)),0,1)</f>
        <v>0</v>
      </c>
      <c r="G342">
        <f>IF(ISNA(VLOOKUP($A342,List2!$AF$4:$AF$49,1,FALSE)),0,1)</f>
        <v>0</v>
      </c>
      <c r="H342">
        <f>IF(ISNA(VLOOKUP($A342,List2!$AG$4:$AG$49,1,FALSE)),0,1)</f>
        <v>0</v>
      </c>
      <c r="I342" s="2">
        <f t="shared" si="14"/>
        <v>0</v>
      </c>
      <c r="L342" t="str">
        <f t="shared" si="15"/>
        <v/>
      </c>
    </row>
    <row r="343" spans="1:12" x14ac:dyDescent="0.25">
      <c r="A343" t="str">
        <f>List2!A343</f>
        <v>HSPV0004</v>
      </c>
      <c r="B343" t="str">
        <f>List2!B343</f>
        <v>Profesní etika v právní teorii a praxi I</v>
      </c>
      <c r="C343">
        <f>IF(ISNA(VLOOKUP($A343,List2!$AB$4:$AB$49,1,FALSE)),0,1)</f>
        <v>0</v>
      </c>
      <c r="D343">
        <f>IF(ISNA(VLOOKUP($A343,List2!$AC$4:$AC$49,1,FALSE)),0,1)</f>
        <v>0</v>
      </c>
      <c r="E343">
        <f>IF(ISNA(VLOOKUP($A343,List2!$AD$4:$AD$49,1,FALSE)),0,1)</f>
        <v>0</v>
      </c>
      <c r="F343">
        <f>IF(ISNA(VLOOKUP($A343,List2!$AE$4:$AE$49,1,FALSE)),0,1)</f>
        <v>0</v>
      </c>
      <c r="G343">
        <f>IF(ISNA(VLOOKUP($A343,List2!$AF$4:$AF$49,1,FALSE)),0,1)</f>
        <v>0</v>
      </c>
      <c r="H343">
        <f>IF(ISNA(VLOOKUP($A343,List2!$AG$4:$AG$49,1,FALSE)),0,1)</f>
        <v>0</v>
      </c>
      <c r="I343" s="2">
        <f t="shared" si="14"/>
        <v>0</v>
      </c>
      <c r="L343" t="str">
        <f t="shared" si="15"/>
        <v/>
      </c>
    </row>
    <row r="344" spans="1:12" x14ac:dyDescent="0.25">
      <c r="A344" t="str">
        <f>List2!A344</f>
        <v>HV0143</v>
      </c>
      <c r="B344" t="str">
        <f>List2!B344</f>
        <v>Italština pro začátečníky I</v>
      </c>
      <c r="C344">
        <f>IF(ISNA(VLOOKUP($A344,List2!$AB$4:$AB$49,1,FALSE)),0,1)</f>
        <v>0</v>
      </c>
      <c r="D344">
        <f>IF(ISNA(VLOOKUP($A344,List2!$AC$4:$AC$49,1,FALSE)),0,1)</f>
        <v>0</v>
      </c>
      <c r="E344">
        <f>IF(ISNA(VLOOKUP($A344,List2!$AD$4:$AD$49,1,FALSE)),0,1)</f>
        <v>0</v>
      </c>
      <c r="F344">
        <f>IF(ISNA(VLOOKUP($A344,List2!$AE$4:$AE$49,1,FALSE)),0,1)</f>
        <v>0</v>
      </c>
      <c r="G344">
        <f>IF(ISNA(VLOOKUP($A344,List2!$AF$4:$AF$49,1,FALSE)),0,1)</f>
        <v>0</v>
      </c>
      <c r="H344">
        <f>IF(ISNA(VLOOKUP($A344,List2!$AG$4:$AG$49,1,FALSE)),0,1)</f>
        <v>0</v>
      </c>
      <c r="I344" s="2">
        <f t="shared" si="14"/>
        <v>0</v>
      </c>
      <c r="L344" t="str">
        <f t="shared" si="15"/>
        <v/>
      </c>
    </row>
    <row r="345" spans="1:12" x14ac:dyDescent="0.25">
      <c r="A345" t="str">
        <f>List2!A345</f>
        <v>HV0144</v>
      </c>
      <c r="B345" t="str">
        <f>List2!B345</f>
        <v>Italština pro začátečníky II.</v>
      </c>
      <c r="C345">
        <f>IF(ISNA(VLOOKUP($A345,List2!$AB$4:$AB$49,1,FALSE)),0,1)</f>
        <v>0</v>
      </c>
      <c r="D345">
        <f>IF(ISNA(VLOOKUP($A345,List2!$AC$4:$AC$49,1,FALSE)),0,1)</f>
        <v>0</v>
      </c>
      <c r="E345">
        <f>IF(ISNA(VLOOKUP($A345,List2!$AD$4:$AD$49,1,FALSE)),0,1)</f>
        <v>0</v>
      </c>
      <c r="F345">
        <f>IF(ISNA(VLOOKUP($A345,List2!$AE$4:$AE$49,1,FALSE)),0,1)</f>
        <v>0</v>
      </c>
      <c r="G345">
        <f>IF(ISNA(VLOOKUP($A345,List2!$AF$4:$AF$49,1,FALSE)),0,1)</f>
        <v>0</v>
      </c>
      <c r="H345">
        <f>IF(ISNA(VLOOKUP($A345,List2!$AG$4:$AG$49,1,FALSE)),0,1)</f>
        <v>0</v>
      </c>
      <c r="I345" s="2">
        <f t="shared" si="14"/>
        <v>0</v>
      </c>
      <c r="L345" t="str">
        <f t="shared" si="15"/>
        <v/>
      </c>
    </row>
    <row r="346" spans="1:12" x14ac:dyDescent="0.25">
      <c r="A346" t="str">
        <f>List2!A346</f>
        <v>HV0153</v>
      </c>
      <c r="B346" t="str">
        <f>List2!B346</f>
        <v>Právnická francouzština III</v>
      </c>
      <c r="C346">
        <f>IF(ISNA(VLOOKUP($A346,List2!$AB$4:$AB$49,1,FALSE)),0,1)</f>
        <v>0</v>
      </c>
      <c r="D346">
        <f>IF(ISNA(VLOOKUP($A346,List2!$AC$4:$AC$49,1,FALSE)),0,1)</f>
        <v>0</v>
      </c>
      <c r="E346">
        <f>IF(ISNA(VLOOKUP($A346,List2!$AD$4:$AD$49,1,FALSE)),0,1)</f>
        <v>0</v>
      </c>
      <c r="F346">
        <f>IF(ISNA(VLOOKUP($A346,List2!$AE$4:$AE$49,1,FALSE)),0,1)</f>
        <v>0</v>
      </c>
      <c r="G346">
        <f>IF(ISNA(VLOOKUP($A346,List2!$AF$4:$AF$49,1,FALSE)),0,1)</f>
        <v>0</v>
      </c>
      <c r="H346">
        <f>IF(ISNA(VLOOKUP($A346,List2!$AG$4:$AG$49,1,FALSE)),0,1)</f>
        <v>0</v>
      </c>
      <c r="I346" s="2">
        <f t="shared" si="14"/>
        <v>0</v>
      </c>
      <c r="L346" t="str">
        <f t="shared" si="15"/>
        <v/>
      </c>
    </row>
    <row r="347" spans="1:12" x14ac:dyDescent="0.25">
      <c r="A347" t="str">
        <f>List2!A347</f>
        <v>HV0183</v>
      </c>
      <c r="B347" t="str">
        <f>List2!B347</f>
        <v>Právnická italština III</v>
      </c>
      <c r="C347">
        <f>IF(ISNA(VLOOKUP($A347,List2!$AB$4:$AB$49,1,FALSE)),0,1)</f>
        <v>0</v>
      </c>
      <c r="D347">
        <f>IF(ISNA(VLOOKUP($A347,List2!$AC$4:$AC$49,1,FALSE)),0,1)</f>
        <v>0</v>
      </c>
      <c r="E347">
        <f>IF(ISNA(VLOOKUP($A347,List2!$AD$4:$AD$49,1,FALSE)),0,1)</f>
        <v>0</v>
      </c>
      <c r="F347">
        <f>IF(ISNA(VLOOKUP($A347,List2!$AE$4:$AE$49,1,FALSE)),0,1)</f>
        <v>0</v>
      </c>
      <c r="G347">
        <f>IF(ISNA(VLOOKUP($A347,List2!$AF$4:$AF$49,1,FALSE)),0,1)</f>
        <v>0</v>
      </c>
      <c r="H347">
        <f>IF(ISNA(VLOOKUP($A347,List2!$AG$4:$AG$49,1,FALSE)),0,1)</f>
        <v>0</v>
      </c>
      <c r="I347" s="2">
        <f t="shared" si="14"/>
        <v>0</v>
      </c>
      <c r="L347" t="str">
        <f t="shared" si="15"/>
        <v/>
      </c>
    </row>
    <row r="348" spans="1:12" x14ac:dyDescent="0.25">
      <c r="A348" t="str">
        <f>List2!A348</f>
        <v>HV0213</v>
      </c>
      <c r="B348" t="str">
        <f>List2!B348</f>
        <v>Vědecký seminář z trestního práva</v>
      </c>
      <c r="C348">
        <f>IF(ISNA(VLOOKUP($A348,List2!$AB$4:$AB$49,1,FALSE)),0,1)</f>
        <v>0</v>
      </c>
      <c r="D348">
        <f>IF(ISNA(VLOOKUP($A348,List2!$AC$4:$AC$49,1,FALSE)),0,1)</f>
        <v>0</v>
      </c>
      <c r="E348">
        <f>IF(ISNA(VLOOKUP($A348,List2!$AD$4:$AD$49,1,FALSE)),0,1)</f>
        <v>0</v>
      </c>
      <c r="F348">
        <f>IF(ISNA(VLOOKUP($A348,List2!$AE$4:$AE$49,1,FALSE)),0,1)</f>
        <v>0</v>
      </c>
      <c r="G348">
        <f>IF(ISNA(VLOOKUP($A348,List2!$AF$4:$AF$49,1,FALSE)),0,1)</f>
        <v>0</v>
      </c>
      <c r="H348">
        <f>IF(ISNA(VLOOKUP($A348,List2!$AG$4:$AG$49,1,FALSE)),0,1)</f>
        <v>0</v>
      </c>
      <c r="I348" s="2">
        <f t="shared" si="14"/>
        <v>0</v>
      </c>
      <c r="L348" t="str">
        <f t="shared" si="15"/>
        <v/>
      </c>
    </row>
    <row r="349" spans="1:12" x14ac:dyDescent="0.25">
      <c r="A349" t="str">
        <f>List2!A349</f>
        <v>HV0245</v>
      </c>
      <c r="B349" t="str">
        <f>List2!B349</f>
        <v>Italština pro středně pokročilé I.</v>
      </c>
      <c r="C349">
        <f>IF(ISNA(VLOOKUP($A349,List2!$AB$4:$AB$49,1,FALSE)),0,1)</f>
        <v>0</v>
      </c>
      <c r="D349">
        <f>IF(ISNA(VLOOKUP($A349,List2!$AC$4:$AC$49,1,FALSE)),0,1)</f>
        <v>0</v>
      </c>
      <c r="E349">
        <f>IF(ISNA(VLOOKUP($A349,List2!$AD$4:$AD$49,1,FALSE)),0,1)</f>
        <v>0</v>
      </c>
      <c r="F349">
        <f>IF(ISNA(VLOOKUP($A349,List2!$AE$4:$AE$49,1,FALSE)),0,1)</f>
        <v>0</v>
      </c>
      <c r="G349">
        <f>IF(ISNA(VLOOKUP($A349,List2!$AF$4:$AF$49,1,FALSE)),0,1)</f>
        <v>0</v>
      </c>
      <c r="H349">
        <f>IF(ISNA(VLOOKUP($A349,List2!$AG$4:$AG$49,1,FALSE)),0,1)</f>
        <v>0</v>
      </c>
      <c r="I349" s="2">
        <f t="shared" si="14"/>
        <v>0</v>
      </c>
      <c r="L349" t="str">
        <f t="shared" si="15"/>
        <v/>
      </c>
    </row>
    <row r="350" spans="1:12" x14ac:dyDescent="0.25">
      <c r="A350" t="str">
        <f>List2!A350</f>
        <v>HV0246</v>
      </c>
      <c r="B350" t="str">
        <f>List2!B350</f>
        <v>Italština pro středně pokročilé II.</v>
      </c>
      <c r="C350">
        <f>IF(ISNA(VLOOKUP($A350,List2!$AB$4:$AB$49,1,FALSE)),0,1)</f>
        <v>0</v>
      </c>
      <c r="D350">
        <f>IF(ISNA(VLOOKUP($A350,List2!$AC$4:$AC$49,1,FALSE)),0,1)</f>
        <v>0</v>
      </c>
      <c r="E350">
        <f>IF(ISNA(VLOOKUP($A350,List2!$AD$4:$AD$49,1,FALSE)),0,1)</f>
        <v>0</v>
      </c>
      <c r="F350">
        <f>IF(ISNA(VLOOKUP($A350,List2!$AE$4:$AE$49,1,FALSE)),0,1)</f>
        <v>0</v>
      </c>
      <c r="G350">
        <f>IF(ISNA(VLOOKUP($A350,List2!$AF$4:$AF$49,1,FALSE)),0,1)</f>
        <v>0</v>
      </c>
      <c r="H350">
        <f>IF(ISNA(VLOOKUP($A350,List2!$AG$4:$AG$49,1,FALSE)),0,1)</f>
        <v>0</v>
      </c>
      <c r="I350" s="2">
        <f t="shared" si="14"/>
        <v>0</v>
      </c>
      <c r="L350" t="str">
        <f t="shared" si="15"/>
        <v/>
      </c>
    </row>
    <row r="351" spans="1:12" x14ac:dyDescent="0.25">
      <c r="A351" t="str">
        <f>List2!A351</f>
        <v>HV0313</v>
      </c>
      <c r="B351" t="str">
        <f>List2!B351</f>
        <v>Právnická angličtina III</v>
      </c>
      <c r="C351">
        <f>IF(ISNA(VLOOKUP($A351,List2!$AB$4:$AB$49,1,FALSE)),0,1)</f>
        <v>0</v>
      </c>
      <c r="D351">
        <f>IF(ISNA(VLOOKUP($A351,List2!$AC$4:$AC$49,1,FALSE)),0,1)</f>
        <v>0</v>
      </c>
      <c r="E351">
        <f>IF(ISNA(VLOOKUP($A351,List2!$AD$4:$AD$49,1,FALSE)),0,1)</f>
        <v>0</v>
      </c>
      <c r="F351">
        <f>IF(ISNA(VLOOKUP($A351,List2!$AE$4:$AE$49,1,FALSE)),0,1)</f>
        <v>0</v>
      </c>
      <c r="G351">
        <f>IF(ISNA(VLOOKUP($A351,List2!$AF$4:$AF$49,1,FALSE)),0,1)</f>
        <v>0</v>
      </c>
      <c r="H351">
        <f>IF(ISNA(VLOOKUP($A351,List2!$AG$4:$AG$49,1,FALSE)),0,1)</f>
        <v>0</v>
      </c>
      <c r="I351" s="2">
        <f t="shared" si="14"/>
        <v>0</v>
      </c>
      <c r="L351" t="str">
        <f t="shared" si="15"/>
        <v/>
      </c>
    </row>
    <row r="352" spans="1:12" x14ac:dyDescent="0.25">
      <c r="A352" t="str">
        <f>List2!A352</f>
        <v>HV0571</v>
      </c>
      <c r="B352" t="str">
        <f>List2!B352</f>
        <v>Vybrané kapitoly z německých právních dějin</v>
      </c>
      <c r="C352">
        <f>IF(ISNA(VLOOKUP($A352,List2!$AB$4:$AB$49,1,FALSE)),0,1)</f>
        <v>0</v>
      </c>
      <c r="D352">
        <f>IF(ISNA(VLOOKUP($A352,List2!$AC$4:$AC$49,1,FALSE)),0,1)</f>
        <v>0</v>
      </c>
      <c r="E352">
        <f>IF(ISNA(VLOOKUP($A352,List2!$AD$4:$AD$49,1,FALSE)),0,1)</f>
        <v>0</v>
      </c>
      <c r="F352">
        <f>IF(ISNA(VLOOKUP($A352,List2!$AE$4:$AE$49,1,FALSE)),0,1)</f>
        <v>0</v>
      </c>
      <c r="G352">
        <f>IF(ISNA(VLOOKUP($A352,List2!$AF$4:$AF$49,1,FALSE)),0,1)</f>
        <v>0</v>
      </c>
      <c r="H352">
        <f>IF(ISNA(VLOOKUP($A352,List2!$AG$4:$AG$49,1,FALSE)),0,1)</f>
        <v>0</v>
      </c>
      <c r="I352" s="2">
        <f t="shared" si="14"/>
        <v>0</v>
      </c>
      <c r="L352" t="str">
        <f t="shared" si="15"/>
        <v/>
      </c>
    </row>
    <row r="353" spans="1:12" x14ac:dyDescent="0.25">
      <c r="A353" t="str">
        <f>List2!A353</f>
        <v>HV0983</v>
      </c>
      <c r="B353" t="str">
        <f>List2!B353</f>
        <v>Právnická němčina III</v>
      </c>
      <c r="C353">
        <f>IF(ISNA(VLOOKUP($A353,List2!$AB$4:$AB$49,1,FALSE)),0,1)</f>
        <v>0</v>
      </c>
      <c r="D353">
        <f>IF(ISNA(VLOOKUP($A353,List2!$AC$4:$AC$49,1,FALSE)),0,1)</f>
        <v>0</v>
      </c>
      <c r="E353">
        <f>IF(ISNA(VLOOKUP($A353,List2!$AD$4:$AD$49,1,FALSE)),0,1)</f>
        <v>0</v>
      </c>
      <c r="F353">
        <f>IF(ISNA(VLOOKUP($A353,List2!$AE$4:$AE$49,1,FALSE)),0,1)</f>
        <v>0</v>
      </c>
      <c r="G353">
        <f>IF(ISNA(VLOOKUP($A353,List2!$AF$4:$AF$49,1,FALSE)),0,1)</f>
        <v>0</v>
      </c>
      <c r="H353">
        <f>IF(ISNA(VLOOKUP($A353,List2!$AG$4:$AG$49,1,FALSE)),0,1)</f>
        <v>0</v>
      </c>
      <c r="I353" s="2">
        <f t="shared" si="14"/>
        <v>0</v>
      </c>
      <c r="L353" t="str">
        <f t="shared" si="15"/>
        <v/>
      </c>
    </row>
    <row r="354" spans="1:12" x14ac:dyDescent="0.25">
      <c r="A354" t="str">
        <f>List2!A354</f>
        <v>HV1373</v>
      </c>
      <c r="B354" t="str">
        <f>List2!B354</f>
        <v>Právnická španělština III</v>
      </c>
      <c r="C354">
        <f>IF(ISNA(VLOOKUP($A354,List2!$AB$4:$AB$49,1,FALSE)),0,1)</f>
        <v>0</v>
      </c>
      <c r="D354">
        <f>IF(ISNA(VLOOKUP($A354,List2!$AC$4:$AC$49,1,FALSE)),0,1)</f>
        <v>0</v>
      </c>
      <c r="E354">
        <f>IF(ISNA(VLOOKUP($A354,List2!$AD$4:$AD$49,1,FALSE)),0,1)</f>
        <v>0</v>
      </c>
      <c r="F354">
        <f>IF(ISNA(VLOOKUP($A354,List2!$AE$4:$AE$49,1,FALSE)),0,1)</f>
        <v>0</v>
      </c>
      <c r="G354">
        <f>IF(ISNA(VLOOKUP($A354,List2!$AF$4:$AF$49,1,FALSE)),0,1)</f>
        <v>0</v>
      </c>
      <c r="H354">
        <f>IF(ISNA(VLOOKUP($A354,List2!$AG$4:$AG$49,1,FALSE)),0,1)</f>
        <v>0</v>
      </c>
      <c r="I354" s="2">
        <f t="shared" si="14"/>
        <v>0</v>
      </c>
      <c r="L354" t="str">
        <f t="shared" si="15"/>
        <v/>
      </c>
    </row>
    <row r="355" spans="1:12" x14ac:dyDescent="0.25">
      <c r="A355" t="str">
        <f>List2!A355</f>
        <v>HV1383</v>
      </c>
      <c r="B355" t="str">
        <f>List2!B355</f>
        <v>Právnická ruština III</v>
      </c>
      <c r="C355">
        <f>IF(ISNA(VLOOKUP($A355,List2!$AB$4:$AB$49,1,FALSE)),0,1)</f>
        <v>0</v>
      </c>
      <c r="D355">
        <f>IF(ISNA(VLOOKUP($A355,List2!$AC$4:$AC$49,1,FALSE)),0,1)</f>
        <v>0</v>
      </c>
      <c r="E355">
        <f>IF(ISNA(VLOOKUP($A355,List2!$AD$4:$AD$49,1,FALSE)),0,1)</f>
        <v>0</v>
      </c>
      <c r="F355">
        <f>IF(ISNA(VLOOKUP($A355,List2!$AE$4:$AE$49,1,FALSE)),0,1)</f>
        <v>0</v>
      </c>
      <c r="G355">
        <f>IF(ISNA(VLOOKUP($A355,List2!$AF$4:$AF$49,1,FALSE)),0,1)</f>
        <v>0</v>
      </c>
      <c r="H355">
        <f>IF(ISNA(VLOOKUP($A355,List2!$AG$4:$AG$49,1,FALSE)),0,1)</f>
        <v>0</v>
      </c>
      <c r="I355" s="2">
        <f t="shared" si="14"/>
        <v>0</v>
      </c>
      <c r="L355" t="str">
        <f t="shared" si="15"/>
        <v/>
      </c>
    </row>
    <row r="356" spans="1:12" x14ac:dyDescent="0.25">
      <c r="A356" t="str">
        <f>List2!A356</f>
        <v>HV1460</v>
      </c>
      <c r="B356" t="str">
        <f>List2!B356</f>
        <v>Moot court – pracovní právo</v>
      </c>
      <c r="C356">
        <f>IF(ISNA(VLOOKUP($A356,List2!$AB$4:$AB$49,1,FALSE)),0,1)</f>
        <v>0</v>
      </c>
      <c r="D356">
        <f>IF(ISNA(VLOOKUP($A356,List2!$AC$4:$AC$49,1,FALSE)),0,1)</f>
        <v>0</v>
      </c>
      <c r="E356">
        <f>IF(ISNA(VLOOKUP($A356,List2!$AD$4:$AD$49,1,FALSE)),0,1)</f>
        <v>0</v>
      </c>
      <c r="F356">
        <f>IF(ISNA(VLOOKUP($A356,List2!$AE$4:$AE$49,1,FALSE)),0,1)</f>
        <v>0</v>
      </c>
      <c r="G356">
        <f>IF(ISNA(VLOOKUP($A356,List2!$AF$4:$AF$49,1,FALSE)),0,1)</f>
        <v>0</v>
      </c>
      <c r="H356">
        <f>IF(ISNA(VLOOKUP($A356,List2!$AG$4:$AG$49,1,FALSE)),0,1)</f>
        <v>0</v>
      </c>
      <c r="I356" s="2">
        <f t="shared" si="14"/>
        <v>0</v>
      </c>
      <c r="L356" t="str">
        <f t="shared" si="15"/>
        <v/>
      </c>
    </row>
    <row r="357" spans="1:12" x14ac:dyDescent="0.25">
      <c r="A357" t="str">
        <f>List2!A357</f>
        <v>HV1470</v>
      </c>
      <c r="B357" t="str">
        <f>List2!B357</f>
        <v>Vědecký seminář z církevního a konfesního práva</v>
      </c>
      <c r="C357">
        <f>IF(ISNA(VLOOKUP($A357,List2!$AB$4:$AB$49,1,FALSE)),0,1)</f>
        <v>0</v>
      </c>
      <c r="D357">
        <f>IF(ISNA(VLOOKUP($A357,List2!$AC$4:$AC$49,1,FALSE)),0,1)</f>
        <v>0</v>
      </c>
      <c r="E357">
        <f>IF(ISNA(VLOOKUP($A357,List2!$AD$4:$AD$49,1,FALSE)),0,1)</f>
        <v>0</v>
      </c>
      <c r="F357">
        <f>IF(ISNA(VLOOKUP($A357,List2!$AE$4:$AE$49,1,FALSE)),0,1)</f>
        <v>0</v>
      </c>
      <c r="G357">
        <f>IF(ISNA(VLOOKUP($A357,List2!$AF$4:$AF$49,1,FALSE)),0,1)</f>
        <v>0</v>
      </c>
      <c r="H357">
        <f>IF(ISNA(VLOOKUP($A357,List2!$AG$4:$AG$49,1,FALSE)),0,1)</f>
        <v>0</v>
      </c>
      <c r="I357" s="2">
        <f t="shared" si="14"/>
        <v>0</v>
      </c>
      <c r="L357" t="str">
        <f t="shared" si="15"/>
        <v/>
      </c>
    </row>
    <row r="358" spans="1:12" x14ac:dyDescent="0.25">
      <c r="A358" t="str">
        <f>List2!A358</f>
        <v>HV1480</v>
      </c>
      <c r="B358" t="str">
        <f>List2!B358</f>
        <v>Ochrana lidských práv v teorii i praxi I</v>
      </c>
      <c r="C358">
        <f>IF(ISNA(VLOOKUP($A358,List2!$AB$4:$AB$49,1,FALSE)),0,1)</f>
        <v>0</v>
      </c>
      <c r="D358">
        <f>IF(ISNA(VLOOKUP($A358,List2!$AC$4:$AC$49,1,FALSE)),0,1)</f>
        <v>0</v>
      </c>
      <c r="E358">
        <f>IF(ISNA(VLOOKUP($A358,List2!$AD$4:$AD$49,1,FALSE)),0,1)</f>
        <v>0</v>
      </c>
      <c r="F358">
        <f>IF(ISNA(VLOOKUP($A358,List2!$AE$4:$AE$49,1,FALSE)),0,1)</f>
        <v>0</v>
      </c>
      <c r="G358">
        <f>IF(ISNA(VLOOKUP($A358,List2!$AF$4:$AF$49,1,FALSE)),0,1)</f>
        <v>0</v>
      </c>
      <c r="H358">
        <f>IF(ISNA(VLOOKUP($A358,List2!$AG$4:$AG$49,1,FALSE)),0,1)</f>
        <v>0</v>
      </c>
      <c r="I358" s="2">
        <f t="shared" si="14"/>
        <v>0</v>
      </c>
      <c r="L358" t="str">
        <f t="shared" si="15"/>
        <v/>
      </c>
    </row>
    <row r="359" spans="1:12" x14ac:dyDescent="0.25">
      <c r="A359" t="str">
        <f>List2!A359</f>
        <v>HV1485</v>
      </c>
      <c r="B359" t="str">
        <f>List2!B359</f>
        <v>Ochrana lidských práv v teorii i praxi II</v>
      </c>
      <c r="C359">
        <f>IF(ISNA(VLOOKUP($A359,List2!$AB$4:$AB$49,1,FALSE)),0,1)</f>
        <v>0</v>
      </c>
      <c r="D359">
        <f>IF(ISNA(VLOOKUP($A359,List2!$AC$4:$AC$49,1,FALSE)),0,1)</f>
        <v>0</v>
      </c>
      <c r="E359">
        <f>IF(ISNA(VLOOKUP($A359,List2!$AD$4:$AD$49,1,FALSE)),0,1)</f>
        <v>0</v>
      </c>
      <c r="F359">
        <f>IF(ISNA(VLOOKUP($A359,List2!$AE$4:$AE$49,1,FALSE)),0,1)</f>
        <v>0</v>
      </c>
      <c r="G359">
        <f>IF(ISNA(VLOOKUP($A359,List2!$AF$4:$AF$49,1,FALSE)),0,1)</f>
        <v>0</v>
      </c>
      <c r="H359">
        <f>IF(ISNA(VLOOKUP($A359,List2!$AG$4:$AG$49,1,FALSE)),0,1)</f>
        <v>0</v>
      </c>
      <c r="I359" s="2">
        <f t="shared" si="14"/>
        <v>0</v>
      </c>
      <c r="L359" t="str">
        <f t="shared" si="15"/>
        <v/>
      </c>
    </row>
    <row r="360" spans="1:12" x14ac:dyDescent="0.25">
      <c r="A360" t="str">
        <f>List2!A360</f>
        <v>HV1490</v>
      </c>
      <c r="B360" t="str">
        <f>List2!B360</f>
        <v>Odborná praxe - praxe na Ministerstvu vnitra ČR I.</v>
      </c>
      <c r="C360">
        <f>IF(ISNA(VLOOKUP($A360,List2!$AB$4:$AB$49,1,FALSE)),0,1)</f>
        <v>0</v>
      </c>
      <c r="D360">
        <f>IF(ISNA(VLOOKUP($A360,List2!$AC$4:$AC$49,1,FALSE)),0,1)</f>
        <v>0</v>
      </c>
      <c r="E360">
        <f>IF(ISNA(VLOOKUP($A360,List2!$AD$4:$AD$49,1,FALSE)),0,1)</f>
        <v>0</v>
      </c>
      <c r="F360">
        <f>IF(ISNA(VLOOKUP($A360,List2!$AE$4:$AE$49,1,FALSE)),0,1)</f>
        <v>0</v>
      </c>
      <c r="G360">
        <f>IF(ISNA(VLOOKUP($A360,List2!$AF$4:$AF$49,1,FALSE)),0,1)</f>
        <v>0</v>
      </c>
      <c r="H360">
        <f>IF(ISNA(VLOOKUP($A360,List2!$AG$4:$AG$49,1,FALSE)),0,1)</f>
        <v>0</v>
      </c>
      <c r="I360" s="2">
        <f t="shared" si="14"/>
        <v>0</v>
      </c>
      <c r="L360" t="str">
        <f t="shared" si="15"/>
        <v/>
      </c>
    </row>
    <row r="361" spans="1:12" x14ac:dyDescent="0.25">
      <c r="A361" t="str">
        <f>List2!A361</f>
        <v>HV1499</v>
      </c>
      <c r="B361" t="str">
        <f>List2!B361</f>
        <v>Mediace a další alternativní metody řešení sporů</v>
      </c>
      <c r="C361">
        <f>IF(ISNA(VLOOKUP($A361,List2!$AB$4:$AB$49,1,FALSE)),0,1)</f>
        <v>0</v>
      </c>
      <c r="D361">
        <f>IF(ISNA(VLOOKUP($A361,List2!$AC$4:$AC$49,1,FALSE)),0,1)</f>
        <v>0</v>
      </c>
      <c r="E361">
        <f>IF(ISNA(VLOOKUP($A361,List2!$AD$4:$AD$49,1,FALSE)),0,1)</f>
        <v>0</v>
      </c>
      <c r="F361">
        <f>IF(ISNA(VLOOKUP($A361,List2!$AE$4:$AE$49,1,FALSE)),0,1)</f>
        <v>0</v>
      </c>
      <c r="G361">
        <f>IF(ISNA(VLOOKUP($A361,List2!$AF$4:$AF$49,1,FALSE)),0,1)</f>
        <v>0</v>
      </c>
      <c r="H361">
        <f>IF(ISNA(VLOOKUP($A361,List2!$AG$4:$AG$49,1,FALSE)),0,1)</f>
        <v>0</v>
      </c>
      <c r="I361" s="2">
        <f t="shared" si="14"/>
        <v>0</v>
      </c>
      <c r="L361" t="str">
        <f t="shared" si="15"/>
        <v/>
      </c>
    </row>
    <row r="362" spans="1:12" x14ac:dyDescent="0.25">
      <c r="A362" t="str">
        <f>List2!A362</f>
        <v>HV1509</v>
      </c>
      <c r="B362" t="str">
        <f>List2!B362</f>
        <v>Španělština pro středně pokročilé II.</v>
      </c>
      <c r="C362">
        <f>IF(ISNA(VLOOKUP($A362,List2!$AB$4:$AB$49,1,FALSE)),0,1)</f>
        <v>0</v>
      </c>
      <c r="D362">
        <f>IF(ISNA(VLOOKUP($A362,List2!$AC$4:$AC$49,1,FALSE)),0,1)</f>
        <v>0</v>
      </c>
      <c r="E362">
        <f>IF(ISNA(VLOOKUP($A362,List2!$AD$4:$AD$49,1,FALSE)),0,1)</f>
        <v>0</v>
      </c>
      <c r="F362">
        <f>IF(ISNA(VLOOKUP($A362,List2!$AE$4:$AE$49,1,FALSE)),0,1)</f>
        <v>0</v>
      </c>
      <c r="G362">
        <f>IF(ISNA(VLOOKUP($A362,List2!$AF$4:$AF$49,1,FALSE)),0,1)</f>
        <v>0</v>
      </c>
      <c r="H362">
        <f>IF(ISNA(VLOOKUP($A362,List2!$AG$4:$AG$49,1,FALSE)),0,1)</f>
        <v>0</v>
      </c>
      <c r="I362" s="2">
        <f t="shared" si="14"/>
        <v>0</v>
      </c>
      <c r="L362" t="str">
        <f t="shared" si="15"/>
        <v/>
      </c>
    </row>
    <row r="363" spans="1:12" x14ac:dyDescent="0.25">
      <c r="A363" t="str">
        <f>List2!A363</f>
        <v>HV1510</v>
      </c>
      <c r="B363" t="str">
        <f>List2!B363</f>
        <v>Španělština pro začátečníky II.</v>
      </c>
      <c r="C363">
        <f>IF(ISNA(VLOOKUP($A363,List2!$AB$4:$AB$49,1,FALSE)),0,1)</f>
        <v>0</v>
      </c>
      <c r="D363">
        <f>IF(ISNA(VLOOKUP($A363,List2!$AC$4:$AC$49,1,FALSE)),0,1)</f>
        <v>0</v>
      </c>
      <c r="E363">
        <f>IF(ISNA(VLOOKUP($A363,List2!$AD$4:$AD$49,1,FALSE)),0,1)</f>
        <v>0</v>
      </c>
      <c r="F363">
        <f>IF(ISNA(VLOOKUP($A363,List2!$AE$4:$AE$49,1,FALSE)),0,1)</f>
        <v>0</v>
      </c>
      <c r="G363">
        <f>IF(ISNA(VLOOKUP($A363,List2!$AF$4:$AF$49,1,FALSE)),0,1)</f>
        <v>0</v>
      </c>
      <c r="H363">
        <f>IF(ISNA(VLOOKUP($A363,List2!$AG$4:$AG$49,1,FALSE)),0,1)</f>
        <v>0</v>
      </c>
      <c r="I363" s="2">
        <f t="shared" si="14"/>
        <v>0</v>
      </c>
      <c r="L363" t="str">
        <f t="shared" si="15"/>
        <v/>
      </c>
    </row>
    <row r="364" spans="1:12" x14ac:dyDescent="0.25">
      <c r="A364" t="str">
        <f>List2!A364</f>
        <v>HV1511</v>
      </c>
      <c r="B364" t="str">
        <f>List2!B364</f>
        <v>Španělština pro začátečníky I.</v>
      </c>
      <c r="C364">
        <f>IF(ISNA(VLOOKUP($A364,List2!$AB$4:$AB$49,1,FALSE)),0,1)</f>
        <v>0</v>
      </c>
      <c r="D364">
        <f>IF(ISNA(VLOOKUP($A364,List2!$AC$4:$AC$49,1,FALSE)),0,1)</f>
        <v>0</v>
      </c>
      <c r="E364">
        <f>IF(ISNA(VLOOKUP($A364,List2!$AD$4:$AD$49,1,FALSE)),0,1)</f>
        <v>0</v>
      </c>
      <c r="F364">
        <f>IF(ISNA(VLOOKUP($A364,List2!$AE$4:$AE$49,1,FALSE)),0,1)</f>
        <v>0</v>
      </c>
      <c r="G364">
        <f>IF(ISNA(VLOOKUP($A364,List2!$AF$4:$AF$49,1,FALSE)),0,1)</f>
        <v>0</v>
      </c>
      <c r="H364">
        <f>IF(ISNA(VLOOKUP($A364,List2!$AG$4:$AG$49,1,FALSE)),0,1)</f>
        <v>0</v>
      </c>
      <c r="I364" s="2">
        <f t="shared" si="14"/>
        <v>0</v>
      </c>
      <c r="L364" t="str">
        <f t="shared" si="15"/>
        <v/>
      </c>
    </row>
    <row r="365" spans="1:12" x14ac:dyDescent="0.25">
      <c r="A365" t="str">
        <f>List2!A365</f>
        <v>HV1513</v>
      </c>
      <c r="B365" t="str">
        <f>List2!B365</f>
        <v>Španělština pro středně pokročilé I.</v>
      </c>
      <c r="C365">
        <f>IF(ISNA(VLOOKUP($A365,List2!$AB$4:$AB$49,1,FALSE)),0,1)</f>
        <v>0</v>
      </c>
      <c r="D365">
        <f>IF(ISNA(VLOOKUP($A365,List2!$AC$4:$AC$49,1,FALSE)),0,1)</f>
        <v>0</v>
      </c>
      <c r="E365">
        <f>IF(ISNA(VLOOKUP($A365,List2!$AD$4:$AD$49,1,FALSE)),0,1)</f>
        <v>0</v>
      </c>
      <c r="F365">
        <f>IF(ISNA(VLOOKUP($A365,List2!$AE$4:$AE$49,1,FALSE)),0,1)</f>
        <v>0</v>
      </c>
      <c r="G365">
        <f>IF(ISNA(VLOOKUP($A365,List2!$AF$4:$AF$49,1,FALSE)),0,1)</f>
        <v>0</v>
      </c>
      <c r="H365">
        <f>IF(ISNA(VLOOKUP($A365,List2!$AG$4:$AG$49,1,FALSE)),0,1)</f>
        <v>0</v>
      </c>
      <c r="I365" s="2">
        <f t="shared" si="14"/>
        <v>0</v>
      </c>
      <c r="L365" t="str">
        <f t="shared" si="15"/>
        <v/>
      </c>
    </row>
    <row r="366" spans="1:12" x14ac:dyDescent="0.25">
      <c r="A366" t="str">
        <f>List2!A366</f>
        <v>HV1550</v>
      </c>
      <c r="B366" t="str">
        <f>List2!B366</f>
        <v>Odborná praxe - praxe ve sportovních asociacích</v>
      </c>
      <c r="C366">
        <f>IF(ISNA(VLOOKUP($A366,List2!$AB$4:$AB$49,1,FALSE)),0,1)</f>
        <v>0</v>
      </c>
      <c r="D366">
        <f>IF(ISNA(VLOOKUP($A366,List2!$AC$4:$AC$49,1,FALSE)),0,1)</f>
        <v>0</v>
      </c>
      <c r="E366">
        <f>IF(ISNA(VLOOKUP($A366,List2!$AD$4:$AD$49,1,FALSE)),0,1)</f>
        <v>0</v>
      </c>
      <c r="F366">
        <f>IF(ISNA(VLOOKUP($A366,List2!$AE$4:$AE$49,1,FALSE)),0,1)</f>
        <v>0</v>
      </c>
      <c r="G366">
        <f>IF(ISNA(VLOOKUP($A366,List2!$AF$4:$AF$49,1,FALSE)),0,1)</f>
        <v>0</v>
      </c>
      <c r="H366">
        <f>IF(ISNA(VLOOKUP($A366,List2!$AG$4:$AG$49,1,FALSE)),0,1)</f>
        <v>0</v>
      </c>
      <c r="I366" s="2">
        <f t="shared" si="14"/>
        <v>0</v>
      </c>
      <c r="L366" t="str">
        <f t="shared" si="15"/>
        <v/>
      </c>
    </row>
    <row r="367" spans="1:12" x14ac:dyDescent="0.25">
      <c r="A367" t="str">
        <f>List2!A367</f>
        <v>HV1570</v>
      </c>
      <c r="B367" t="str">
        <f>List2!B367</f>
        <v>Čínština I</v>
      </c>
      <c r="C367">
        <f>IF(ISNA(VLOOKUP($A367,List2!$AB$4:$AB$49,1,FALSE)),0,1)</f>
        <v>0</v>
      </c>
      <c r="D367">
        <f>IF(ISNA(VLOOKUP($A367,List2!$AC$4:$AC$49,1,FALSE)),0,1)</f>
        <v>0</v>
      </c>
      <c r="E367">
        <f>IF(ISNA(VLOOKUP($A367,List2!$AD$4:$AD$49,1,FALSE)),0,1)</f>
        <v>0</v>
      </c>
      <c r="F367">
        <f>IF(ISNA(VLOOKUP($A367,List2!$AE$4:$AE$49,1,FALSE)),0,1)</f>
        <v>0</v>
      </c>
      <c r="G367">
        <f>IF(ISNA(VLOOKUP($A367,List2!$AF$4:$AF$49,1,FALSE)),0,1)</f>
        <v>0</v>
      </c>
      <c r="H367">
        <f>IF(ISNA(VLOOKUP($A367,List2!$AG$4:$AG$49,1,FALSE)),0,1)</f>
        <v>0</v>
      </c>
      <c r="I367" s="2">
        <f t="shared" si="14"/>
        <v>0</v>
      </c>
      <c r="L367" t="str">
        <f t="shared" si="15"/>
        <v/>
      </c>
    </row>
    <row r="368" spans="1:12" x14ac:dyDescent="0.25">
      <c r="A368" t="str">
        <f>List2!A368</f>
        <v>HV1575</v>
      </c>
      <c r="B368" t="str">
        <f>List2!B368</f>
        <v>Čínština II</v>
      </c>
      <c r="C368">
        <f>IF(ISNA(VLOOKUP($A368,List2!$AB$4:$AB$49,1,FALSE)),0,1)</f>
        <v>0</v>
      </c>
      <c r="D368">
        <f>IF(ISNA(VLOOKUP($A368,List2!$AC$4:$AC$49,1,FALSE)),0,1)</f>
        <v>0</v>
      </c>
      <c r="E368">
        <f>IF(ISNA(VLOOKUP($A368,List2!$AD$4:$AD$49,1,FALSE)),0,1)</f>
        <v>0</v>
      </c>
      <c r="F368">
        <f>IF(ISNA(VLOOKUP($A368,List2!$AE$4:$AE$49,1,FALSE)),0,1)</f>
        <v>0</v>
      </c>
      <c r="G368">
        <f>IF(ISNA(VLOOKUP($A368,List2!$AF$4:$AF$49,1,FALSE)),0,1)</f>
        <v>0</v>
      </c>
      <c r="H368">
        <f>IF(ISNA(VLOOKUP($A368,List2!$AG$4:$AG$49,1,FALSE)),0,1)</f>
        <v>0</v>
      </c>
      <c r="I368" s="2">
        <f t="shared" si="14"/>
        <v>0</v>
      </c>
      <c r="L368" t="str">
        <f t="shared" si="15"/>
        <v/>
      </c>
    </row>
    <row r="369" spans="1:12" x14ac:dyDescent="0.25">
      <c r="A369" t="str">
        <f>List2!A369</f>
        <v>HV1585</v>
      </c>
      <c r="B369" t="str">
        <f>List2!B369</f>
        <v>Odborná praxe - kurzy spotřebitelské gramotnosti (Street Law)</v>
      </c>
      <c r="C369">
        <f>IF(ISNA(VLOOKUP($A369,List2!$AB$4:$AB$49,1,FALSE)),0,1)</f>
        <v>0</v>
      </c>
      <c r="D369">
        <f>IF(ISNA(VLOOKUP($A369,List2!$AC$4:$AC$49,1,FALSE)),0,1)</f>
        <v>0</v>
      </c>
      <c r="E369">
        <f>IF(ISNA(VLOOKUP($A369,List2!$AD$4:$AD$49,1,FALSE)),0,1)</f>
        <v>0</v>
      </c>
      <c r="F369">
        <f>IF(ISNA(VLOOKUP($A369,List2!$AE$4:$AE$49,1,FALSE)),0,1)</f>
        <v>0</v>
      </c>
      <c r="G369">
        <f>IF(ISNA(VLOOKUP($A369,List2!$AF$4:$AF$49,1,FALSE)),0,1)</f>
        <v>0</v>
      </c>
      <c r="H369">
        <f>IF(ISNA(VLOOKUP($A369,List2!$AG$4:$AG$49,1,FALSE)),0,1)</f>
        <v>0</v>
      </c>
      <c r="I369" s="2">
        <f t="shared" si="14"/>
        <v>0</v>
      </c>
      <c r="L369" t="str">
        <f t="shared" si="15"/>
        <v/>
      </c>
    </row>
    <row r="370" spans="1:12" x14ac:dyDescent="0.25">
      <c r="A370" t="str">
        <f>List2!A370</f>
        <v>HV1599</v>
      </c>
      <c r="B370" t="str">
        <f>List2!B370</f>
        <v>Letní škola mediace</v>
      </c>
      <c r="C370">
        <f>IF(ISNA(VLOOKUP($A370,List2!$AB$4:$AB$49,1,FALSE)),0,1)</f>
        <v>0</v>
      </c>
      <c r="D370">
        <f>IF(ISNA(VLOOKUP($A370,List2!$AC$4:$AC$49,1,FALSE)),0,1)</f>
        <v>0</v>
      </c>
      <c r="E370">
        <f>IF(ISNA(VLOOKUP($A370,List2!$AD$4:$AD$49,1,FALSE)),0,1)</f>
        <v>0</v>
      </c>
      <c r="F370">
        <f>IF(ISNA(VLOOKUP($A370,List2!$AE$4:$AE$49,1,FALSE)),0,1)</f>
        <v>0</v>
      </c>
      <c r="G370">
        <f>IF(ISNA(VLOOKUP($A370,List2!$AF$4:$AF$49,1,FALSE)),0,1)</f>
        <v>0</v>
      </c>
      <c r="H370">
        <f>IF(ISNA(VLOOKUP($A370,List2!$AG$4:$AG$49,1,FALSE)),0,1)</f>
        <v>0</v>
      </c>
      <c r="I370" s="2">
        <f t="shared" si="14"/>
        <v>0</v>
      </c>
      <c r="L370" t="str">
        <f t="shared" si="15"/>
        <v/>
      </c>
    </row>
    <row r="371" spans="1:12" x14ac:dyDescent="0.25">
      <c r="A371" t="str">
        <f>List2!A371</f>
        <v>HV1600</v>
      </c>
      <c r="B371" t="str">
        <f>List2!B371</f>
        <v>Soudní rozhodnutí v civilních věcech</v>
      </c>
      <c r="C371">
        <f>IF(ISNA(VLOOKUP($A371,List2!$AB$4:$AB$49,1,FALSE)),0,1)</f>
        <v>0</v>
      </c>
      <c r="D371">
        <f>IF(ISNA(VLOOKUP($A371,List2!$AC$4:$AC$49,1,FALSE)),0,1)</f>
        <v>0</v>
      </c>
      <c r="E371">
        <f>IF(ISNA(VLOOKUP($A371,List2!$AD$4:$AD$49,1,FALSE)),0,1)</f>
        <v>0</v>
      </c>
      <c r="F371">
        <f>IF(ISNA(VLOOKUP($A371,List2!$AE$4:$AE$49,1,FALSE)),0,1)</f>
        <v>0</v>
      </c>
      <c r="G371">
        <f>IF(ISNA(VLOOKUP($A371,List2!$AF$4:$AF$49,1,FALSE)),0,1)</f>
        <v>0</v>
      </c>
      <c r="H371">
        <f>IF(ISNA(VLOOKUP($A371,List2!$AG$4:$AG$49,1,FALSE)),0,1)</f>
        <v>0</v>
      </c>
      <c r="I371" s="2">
        <f t="shared" si="14"/>
        <v>0</v>
      </c>
      <c r="L371" t="str">
        <f t="shared" si="15"/>
        <v/>
      </c>
    </row>
    <row r="372" spans="1:12" x14ac:dyDescent="0.25">
      <c r="A372" t="str">
        <f>List2!A372</f>
        <v>HV1609</v>
      </c>
      <c r="B372" t="str">
        <f>List2!B372</f>
        <v>Španělština pro mírně pokročilé II.</v>
      </c>
      <c r="C372">
        <f>IF(ISNA(VLOOKUP($A372,List2!$AB$4:$AB$49,1,FALSE)),0,1)</f>
        <v>0</v>
      </c>
      <c r="D372">
        <f>IF(ISNA(VLOOKUP($A372,List2!$AC$4:$AC$49,1,FALSE)),0,1)</f>
        <v>0</v>
      </c>
      <c r="E372">
        <f>IF(ISNA(VLOOKUP($A372,List2!$AD$4:$AD$49,1,FALSE)),0,1)</f>
        <v>0</v>
      </c>
      <c r="F372">
        <f>IF(ISNA(VLOOKUP($A372,List2!$AE$4:$AE$49,1,FALSE)),0,1)</f>
        <v>0</v>
      </c>
      <c r="G372">
        <f>IF(ISNA(VLOOKUP($A372,List2!$AF$4:$AF$49,1,FALSE)),0,1)</f>
        <v>0</v>
      </c>
      <c r="H372">
        <f>IF(ISNA(VLOOKUP($A372,List2!$AG$4:$AG$49,1,FALSE)),0,1)</f>
        <v>0</v>
      </c>
      <c r="I372" s="2">
        <f t="shared" si="14"/>
        <v>0</v>
      </c>
      <c r="L372" t="str">
        <f t="shared" si="15"/>
        <v/>
      </c>
    </row>
    <row r="373" spans="1:12" x14ac:dyDescent="0.25">
      <c r="A373" t="str">
        <f>List2!A373</f>
        <v>HV1610</v>
      </c>
      <c r="B373" t="str">
        <f>List2!B373</f>
        <v>Simulovaný soud z mezinárodního azylového práva</v>
      </c>
      <c r="C373">
        <f>IF(ISNA(VLOOKUP($A373,List2!$AB$4:$AB$49,1,FALSE)),0,1)</f>
        <v>0</v>
      </c>
      <c r="D373">
        <f>IF(ISNA(VLOOKUP($A373,List2!$AC$4:$AC$49,1,FALSE)),0,1)</f>
        <v>0</v>
      </c>
      <c r="E373">
        <f>IF(ISNA(VLOOKUP($A373,List2!$AD$4:$AD$49,1,FALSE)),0,1)</f>
        <v>0</v>
      </c>
      <c r="F373">
        <f>IF(ISNA(VLOOKUP($A373,List2!$AE$4:$AE$49,1,FALSE)),0,1)</f>
        <v>0</v>
      </c>
      <c r="G373">
        <f>IF(ISNA(VLOOKUP($A373,List2!$AF$4:$AF$49,1,FALSE)),0,1)</f>
        <v>0</v>
      </c>
      <c r="H373">
        <f>IF(ISNA(VLOOKUP($A373,List2!$AG$4:$AG$49,1,FALSE)),0,1)</f>
        <v>0</v>
      </c>
      <c r="I373" s="2">
        <f t="shared" si="14"/>
        <v>0</v>
      </c>
      <c r="L373" t="str">
        <f t="shared" si="15"/>
        <v/>
      </c>
    </row>
    <row r="374" spans="1:12" x14ac:dyDescent="0.25">
      <c r="A374" t="str">
        <f>List2!A374</f>
        <v>HV1622</v>
      </c>
      <c r="B374" t="str">
        <f>List2!B374</f>
        <v>Mediation as International Disputes Resolution</v>
      </c>
      <c r="C374">
        <f>IF(ISNA(VLOOKUP($A374,List2!$AB$4:$AB$49,1,FALSE)),0,1)</f>
        <v>0</v>
      </c>
      <c r="D374">
        <f>IF(ISNA(VLOOKUP($A374,List2!$AC$4:$AC$49,1,FALSE)),0,1)</f>
        <v>0</v>
      </c>
      <c r="E374">
        <f>IF(ISNA(VLOOKUP($A374,List2!$AD$4:$AD$49,1,FALSE)),0,1)</f>
        <v>0</v>
      </c>
      <c r="F374">
        <f>IF(ISNA(VLOOKUP($A374,List2!$AE$4:$AE$49,1,FALSE)),0,1)</f>
        <v>0</v>
      </c>
      <c r="G374">
        <f>IF(ISNA(VLOOKUP($A374,List2!$AF$4:$AF$49,1,FALSE)),0,1)</f>
        <v>0</v>
      </c>
      <c r="H374">
        <f>IF(ISNA(VLOOKUP($A374,List2!$AG$4:$AG$49,1,FALSE)),0,1)</f>
        <v>0</v>
      </c>
      <c r="I374" s="2">
        <f t="shared" si="14"/>
        <v>0</v>
      </c>
      <c r="L374" t="str">
        <f t="shared" si="15"/>
        <v/>
      </c>
    </row>
    <row r="375" spans="1:12" x14ac:dyDescent="0.25">
      <c r="A375" t="str">
        <f>List2!A375</f>
        <v>HV1623</v>
      </c>
      <c r="B375" t="str">
        <f>List2!B375</f>
        <v>Negotiation as Dispute Resolution</v>
      </c>
      <c r="C375">
        <f>IF(ISNA(VLOOKUP($A375,List2!$AB$4:$AB$49,1,FALSE)),0,1)</f>
        <v>0</v>
      </c>
      <c r="D375">
        <f>IF(ISNA(VLOOKUP($A375,List2!$AC$4:$AC$49,1,FALSE)),0,1)</f>
        <v>0</v>
      </c>
      <c r="E375">
        <f>IF(ISNA(VLOOKUP($A375,List2!$AD$4:$AD$49,1,FALSE)),0,1)</f>
        <v>0</v>
      </c>
      <c r="F375">
        <f>IF(ISNA(VLOOKUP($A375,List2!$AE$4:$AE$49,1,FALSE)),0,1)</f>
        <v>0</v>
      </c>
      <c r="G375">
        <f>IF(ISNA(VLOOKUP($A375,List2!$AF$4:$AF$49,1,FALSE)),0,1)</f>
        <v>0</v>
      </c>
      <c r="H375">
        <f>IF(ISNA(VLOOKUP($A375,List2!$AG$4:$AG$49,1,FALSE)),0,1)</f>
        <v>0</v>
      </c>
      <c r="I375" s="2">
        <f t="shared" si="14"/>
        <v>0</v>
      </c>
      <c r="L375" t="str">
        <f t="shared" si="15"/>
        <v/>
      </c>
    </row>
    <row r="376" spans="1:12" x14ac:dyDescent="0.25">
      <c r="A376" t="str">
        <f>List2!A376</f>
        <v>HV1662</v>
      </c>
      <c r="B376" t="str">
        <f>List2!B376</f>
        <v>Horní, energetické a atomové právo</v>
      </c>
      <c r="C376">
        <f>IF(ISNA(VLOOKUP($A376,List2!$AB$4:$AB$49,1,FALSE)),0,1)</f>
        <v>0</v>
      </c>
      <c r="D376">
        <f>IF(ISNA(VLOOKUP($A376,List2!$AC$4:$AC$49,1,FALSE)),0,1)</f>
        <v>0</v>
      </c>
      <c r="E376">
        <f>IF(ISNA(VLOOKUP($A376,List2!$AD$4:$AD$49,1,FALSE)),0,1)</f>
        <v>0</v>
      </c>
      <c r="F376">
        <f>IF(ISNA(VLOOKUP($A376,List2!$AE$4:$AE$49,1,FALSE)),0,1)</f>
        <v>0</v>
      </c>
      <c r="G376">
        <f>IF(ISNA(VLOOKUP($A376,List2!$AF$4:$AF$49,1,FALSE)),0,1)</f>
        <v>0</v>
      </c>
      <c r="H376">
        <f>IF(ISNA(VLOOKUP($A376,List2!$AG$4:$AG$49,1,FALSE)),0,1)</f>
        <v>0</v>
      </c>
      <c r="I376" s="2">
        <f t="shared" si="14"/>
        <v>0</v>
      </c>
      <c r="L376" t="str">
        <f t="shared" si="15"/>
        <v/>
      </c>
    </row>
    <row r="377" spans="1:12" x14ac:dyDescent="0.25">
      <c r="A377" t="str">
        <f>List2!A377</f>
        <v>HV1664</v>
      </c>
      <c r="B377" t="str">
        <f>List2!B377</f>
        <v>Mořské a vodní právo</v>
      </c>
      <c r="C377">
        <f>IF(ISNA(VLOOKUP($A377,List2!$AB$4:$AB$49,1,FALSE)),0,1)</f>
        <v>0</v>
      </c>
      <c r="D377">
        <f>IF(ISNA(VLOOKUP($A377,List2!$AC$4:$AC$49,1,FALSE)),0,1)</f>
        <v>0</v>
      </c>
      <c r="E377">
        <f>IF(ISNA(VLOOKUP($A377,List2!$AD$4:$AD$49,1,FALSE)),0,1)</f>
        <v>0</v>
      </c>
      <c r="F377">
        <f>IF(ISNA(VLOOKUP($A377,List2!$AE$4:$AE$49,1,FALSE)),0,1)</f>
        <v>0</v>
      </c>
      <c r="G377">
        <f>IF(ISNA(VLOOKUP($A377,List2!$AF$4:$AF$49,1,FALSE)),0,1)</f>
        <v>0</v>
      </c>
      <c r="H377">
        <f>IF(ISNA(VLOOKUP($A377,List2!$AG$4:$AG$49,1,FALSE)),0,1)</f>
        <v>0</v>
      </c>
      <c r="I377" s="2">
        <f t="shared" si="14"/>
        <v>0</v>
      </c>
      <c r="L377" t="str">
        <f t="shared" si="15"/>
        <v/>
      </c>
    </row>
    <row r="378" spans="1:12" x14ac:dyDescent="0.25">
      <c r="A378" t="str">
        <f>List2!A378</f>
        <v>HV1676</v>
      </c>
      <c r="B378" t="str">
        <f>List2!B378</f>
        <v>Čtení k právnímu a politickému myšlení</v>
      </c>
      <c r="C378">
        <f>IF(ISNA(VLOOKUP($A378,List2!$AB$4:$AB$49,1,FALSE)),0,1)</f>
        <v>0</v>
      </c>
      <c r="D378">
        <f>IF(ISNA(VLOOKUP($A378,List2!$AC$4:$AC$49,1,FALSE)),0,1)</f>
        <v>0</v>
      </c>
      <c r="E378">
        <f>IF(ISNA(VLOOKUP($A378,List2!$AD$4:$AD$49,1,FALSE)),0,1)</f>
        <v>0</v>
      </c>
      <c r="F378">
        <f>IF(ISNA(VLOOKUP($A378,List2!$AE$4:$AE$49,1,FALSE)),0,1)</f>
        <v>0</v>
      </c>
      <c r="G378">
        <f>IF(ISNA(VLOOKUP($A378,List2!$AF$4:$AF$49,1,FALSE)),0,1)</f>
        <v>0</v>
      </c>
      <c r="H378">
        <f>IF(ISNA(VLOOKUP($A378,List2!$AG$4:$AG$49,1,FALSE)),0,1)</f>
        <v>0</v>
      </c>
      <c r="I378" s="2">
        <f t="shared" si="14"/>
        <v>0</v>
      </c>
      <c r="L378" t="str">
        <f t="shared" si="15"/>
        <v/>
      </c>
    </row>
    <row r="379" spans="1:12" x14ac:dyDescent="0.25">
      <c r="A379" t="str">
        <f>List2!A379</f>
        <v>HV1688</v>
      </c>
      <c r="B379" t="str">
        <f>List2!B379</f>
        <v>Španělština pro pokročilé II.</v>
      </c>
      <c r="C379">
        <f>IF(ISNA(VLOOKUP($A379,List2!$AB$4:$AB$49,1,FALSE)),0,1)</f>
        <v>0</v>
      </c>
      <c r="D379">
        <f>IF(ISNA(VLOOKUP($A379,List2!$AC$4:$AC$49,1,FALSE)),0,1)</f>
        <v>0</v>
      </c>
      <c r="E379">
        <f>IF(ISNA(VLOOKUP($A379,List2!$AD$4:$AD$49,1,FALSE)),0,1)</f>
        <v>0</v>
      </c>
      <c r="F379">
        <f>IF(ISNA(VLOOKUP($A379,List2!$AE$4:$AE$49,1,FALSE)),0,1)</f>
        <v>0</v>
      </c>
      <c r="G379">
        <f>IF(ISNA(VLOOKUP($A379,List2!$AF$4:$AF$49,1,FALSE)),0,1)</f>
        <v>0</v>
      </c>
      <c r="H379">
        <f>IF(ISNA(VLOOKUP($A379,List2!$AG$4:$AG$49,1,FALSE)),0,1)</f>
        <v>0</v>
      </c>
      <c r="I379" s="2">
        <f t="shared" si="14"/>
        <v>0</v>
      </c>
      <c r="L379" t="str">
        <f t="shared" si="15"/>
        <v/>
      </c>
    </row>
    <row r="380" spans="1:12" x14ac:dyDescent="0.25">
      <c r="A380" t="str">
        <f>List2!A380</f>
        <v>HV1689</v>
      </c>
      <c r="B380" t="str">
        <f>List2!B380</f>
        <v>Španělština pro pokročilé I.</v>
      </c>
      <c r="C380">
        <f>IF(ISNA(VLOOKUP($A380,List2!$AB$4:$AB$49,1,FALSE)),0,1)</f>
        <v>0</v>
      </c>
      <c r="D380">
        <f>IF(ISNA(VLOOKUP($A380,List2!$AC$4:$AC$49,1,FALSE)),0,1)</f>
        <v>0</v>
      </c>
      <c r="E380">
        <f>IF(ISNA(VLOOKUP($A380,List2!$AD$4:$AD$49,1,FALSE)),0,1)</f>
        <v>0</v>
      </c>
      <c r="F380">
        <f>IF(ISNA(VLOOKUP($A380,List2!$AE$4:$AE$49,1,FALSE)),0,1)</f>
        <v>0</v>
      </c>
      <c r="G380">
        <f>IF(ISNA(VLOOKUP($A380,List2!$AF$4:$AF$49,1,FALSE)),0,1)</f>
        <v>0</v>
      </c>
      <c r="H380">
        <f>IF(ISNA(VLOOKUP($A380,List2!$AG$4:$AG$49,1,FALSE)),0,1)</f>
        <v>0</v>
      </c>
      <c r="I380" s="2">
        <f t="shared" si="14"/>
        <v>0</v>
      </c>
      <c r="L380" t="str">
        <f t="shared" si="15"/>
        <v/>
      </c>
    </row>
    <row r="381" spans="1:12" x14ac:dyDescent="0.25">
      <c r="A381" t="str">
        <f>List2!A381</f>
        <v>HV1690</v>
      </c>
      <c r="B381" t="str">
        <f>List2!B381</f>
        <v>Španělština pro mírně pokročilé I.</v>
      </c>
      <c r="C381">
        <f>IF(ISNA(VLOOKUP($A381,List2!$AB$4:$AB$49,1,FALSE)),0,1)</f>
        <v>0</v>
      </c>
      <c r="D381">
        <f>IF(ISNA(VLOOKUP($A381,List2!$AC$4:$AC$49,1,FALSE)),0,1)</f>
        <v>0</v>
      </c>
      <c r="E381">
        <f>IF(ISNA(VLOOKUP($A381,List2!$AD$4:$AD$49,1,FALSE)),0,1)</f>
        <v>0</v>
      </c>
      <c r="F381">
        <f>IF(ISNA(VLOOKUP($A381,List2!$AE$4:$AE$49,1,FALSE)),0,1)</f>
        <v>0</v>
      </c>
      <c r="G381">
        <f>IF(ISNA(VLOOKUP($A381,List2!$AF$4:$AF$49,1,FALSE)),0,1)</f>
        <v>0</v>
      </c>
      <c r="H381">
        <f>IF(ISNA(VLOOKUP($A381,List2!$AG$4:$AG$49,1,FALSE)),0,1)</f>
        <v>0</v>
      </c>
      <c r="I381" s="2">
        <f t="shared" si="14"/>
        <v>0</v>
      </c>
      <c r="L381" t="str">
        <f t="shared" si="15"/>
        <v/>
      </c>
    </row>
    <row r="382" spans="1:12" x14ac:dyDescent="0.25">
      <c r="A382" t="str">
        <f>List2!A382</f>
        <v>HV1710</v>
      </c>
      <c r="B382" t="str">
        <f>List2!B382</f>
        <v>Introduction to English and European Union Law I.</v>
      </c>
      <c r="C382">
        <f>IF(ISNA(VLOOKUP($A382,List2!$AB$4:$AB$49,1,FALSE)),0,1)</f>
        <v>0</v>
      </c>
      <c r="D382">
        <f>IF(ISNA(VLOOKUP($A382,List2!$AC$4:$AC$49,1,FALSE)),0,1)</f>
        <v>0</v>
      </c>
      <c r="E382">
        <f>IF(ISNA(VLOOKUP($A382,List2!$AD$4:$AD$49,1,FALSE)),0,1)</f>
        <v>0</v>
      </c>
      <c r="F382">
        <f>IF(ISNA(VLOOKUP($A382,List2!$AE$4:$AE$49,1,FALSE)),0,1)</f>
        <v>0</v>
      </c>
      <c r="G382">
        <f>IF(ISNA(VLOOKUP($A382,List2!$AF$4:$AF$49,1,FALSE)),0,1)</f>
        <v>0</v>
      </c>
      <c r="H382">
        <f>IF(ISNA(VLOOKUP($A382,List2!$AG$4:$AG$49,1,FALSE)),0,1)</f>
        <v>0</v>
      </c>
      <c r="I382" s="2">
        <f t="shared" si="14"/>
        <v>0</v>
      </c>
      <c r="L382" t="str">
        <f t="shared" si="15"/>
        <v/>
      </c>
    </row>
    <row r="383" spans="1:12" x14ac:dyDescent="0.25">
      <c r="A383" t="str">
        <f>List2!A383</f>
        <v>HV1720</v>
      </c>
      <c r="B383" t="str">
        <f>List2!B383</f>
        <v>Introduction to English and European Union Law II.</v>
      </c>
      <c r="C383">
        <f>IF(ISNA(VLOOKUP($A383,List2!$AB$4:$AB$49,1,FALSE)),0,1)</f>
        <v>0</v>
      </c>
      <c r="D383">
        <f>IF(ISNA(VLOOKUP($A383,List2!$AC$4:$AC$49,1,FALSE)),0,1)</f>
        <v>0</v>
      </c>
      <c r="E383">
        <f>IF(ISNA(VLOOKUP($A383,List2!$AD$4:$AD$49,1,FALSE)),0,1)</f>
        <v>0</v>
      </c>
      <c r="F383">
        <f>IF(ISNA(VLOOKUP($A383,List2!$AE$4:$AE$49,1,FALSE)),0,1)</f>
        <v>0</v>
      </c>
      <c r="G383">
        <f>IF(ISNA(VLOOKUP($A383,List2!$AF$4:$AF$49,1,FALSE)),0,1)</f>
        <v>0</v>
      </c>
      <c r="H383">
        <f>IF(ISNA(VLOOKUP($A383,List2!$AG$4:$AG$49,1,FALSE)),0,1)</f>
        <v>0</v>
      </c>
      <c r="I383" s="2">
        <f t="shared" si="14"/>
        <v>0</v>
      </c>
      <c r="L383" t="str">
        <f t="shared" si="15"/>
        <v/>
      </c>
    </row>
    <row r="384" spans="1:12" x14ac:dyDescent="0.25">
      <c r="A384" t="str">
        <f>List2!A384</f>
        <v>HV1730</v>
      </c>
      <c r="B384" t="str">
        <f>List2!B384</f>
        <v>Introduction to English and European Union Law III.</v>
      </c>
      <c r="C384">
        <f>IF(ISNA(VLOOKUP($A384,List2!$AB$4:$AB$49,1,FALSE)),0,1)</f>
        <v>0</v>
      </c>
      <c r="D384">
        <f>IF(ISNA(VLOOKUP($A384,List2!$AC$4:$AC$49,1,FALSE)),0,1)</f>
        <v>0</v>
      </c>
      <c r="E384">
        <f>IF(ISNA(VLOOKUP($A384,List2!$AD$4:$AD$49,1,FALSE)),0,1)</f>
        <v>0</v>
      </c>
      <c r="F384">
        <f>IF(ISNA(VLOOKUP($A384,List2!$AE$4:$AE$49,1,FALSE)),0,1)</f>
        <v>0</v>
      </c>
      <c r="G384">
        <f>IF(ISNA(VLOOKUP($A384,List2!$AF$4:$AF$49,1,FALSE)),0,1)</f>
        <v>0</v>
      </c>
      <c r="H384">
        <f>IF(ISNA(VLOOKUP($A384,List2!$AG$4:$AG$49,1,FALSE)),0,1)</f>
        <v>0</v>
      </c>
      <c r="I384" s="2">
        <f t="shared" si="14"/>
        <v>0</v>
      </c>
      <c r="L384" t="str">
        <f t="shared" si="15"/>
        <v/>
      </c>
    </row>
    <row r="385" spans="1:12" x14ac:dyDescent="0.25">
      <c r="A385" t="str">
        <f>List2!A385</f>
        <v>HV1740</v>
      </c>
      <c r="B385" t="str">
        <f>List2!B385</f>
        <v>Introduction to English and European Union Law IV.</v>
      </c>
      <c r="C385">
        <f>IF(ISNA(VLOOKUP($A385,List2!$AB$4:$AB$49,1,FALSE)),0,1)</f>
        <v>0</v>
      </c>
      <c r="D385">
        <f>IF(ISNA(VLOOKUP($A385,List2!$AC$4:$AC$49,1,FALSE)),0,1)</f>
        <v>0</v>
      </c>
      <c r="E385">
        <f>IF(ISNA(VLOOKUP($A385,List2!$AD$4:$AD$49,1,FALSE)),0,1)</f>
        <v>0</v>
      </c>
      <c r="F385">
        <f>IF(ISNA(VLOOKUP($A385,List2!$AE$4:$AE$49,1,FALSE)),0,1)</f>
        <v>0</v>
      </c>
      <c r="G385">
        <f>IF(ISNA(VLOOKUP($A385,List2!$AF$4:$AF$49,1,FALSE)),0,1)</f>
        <v>0</v>
      </c>
      <c r="H385">
        <f>IF(ISNA(VLOOKUP($A385,List2!$AG$4:$AG$49,1,FALSE)),0,1)</f>
        <v>0</v>
      </c>
      <c r="I385" s="2">
        <f t="shared" si="14"/>
        <v>0</v>
      </c>
      <c r="L385" t="str">
        <f t="shared" si="15"/>
        <v/>
      </c>
    </row>
    <row r="386" spans="1:12" x14ac:dyDescent="0.25">
      <c r="A386" t="str">
        <f>List2!A386</f>
        <v>HV1790</v>
      </c>
      <c r="B386" t="str">
        <f>List2!B386</f>
        <v>Veřejné zakázky</v>
      </c>
      <c r="C386">
        <f>IF(ISNA(VLOOKUP($A386,List2!$AB$4:$AB$49,1,FALSE)),0,1)</f>
        <v>0</v>
      </c>
      <c r="D386">
        <f>IF(ISNA(VLOOKUP($A386,List2!$AC$4:$AC$49,1,FALSE)),0,1)</f>
        <v>0</v>
      </c>
      <c r="E386">
        <f>IF(ISNA(VLOOKUP($A386,List2!$AD$4:$AD$49,1,FALSE)),0,1)</f>
        <v>0</v>
      </c>
      <c r="F386">
        <f>IF(ISNA(VLOOKUP($A386,List2!$AE$4:$AE$49,1,FALSE)),0,1)</f>
        <v>0</v>
      </c>
      <c r="G386">
        <f>IF(ISNA(VLOOKUP($A386,List2!$AF$4:$AF$49,1,FALSE)),0,1)</f>
        <v>0</v>
      </c>
      <c r="H386">
        <f>IF(ISNA(VLOOKUP($A386,List2!$AG$4:$AG$49,1,FALSE)),0,1)</f>
        <v>0</v>
      </c>
      <c r="I386" s="2">
        <f t="shared" si="14"/>
        <v>0</v>
      </c>
      <c r="L386" t="str">
        <f t="shared" si="15"/>
        <v/>
      </c>
    </row>
    <row r="387" spans="1:12" x14ac:dyDescent="0.25">
      <c r="A387" t="str">
        <f>List2!A387</f>
        <v>HV1851</v>
      </c>
      <c r="B387" t="str">
        <f>List2!B387</f>
        <v>Einführung in das Schweizerische Verfassungs- und Verwaltungsrecht</v>
      </c>
      <c r="C387">
        <f>IF(ISNA(VLOOKUP($A387,List2!$AB$4:$AB$49,1,FALSE)),0,1)</f>
        <v>0</v>
      </c>
      <c r="D387">
        <f>IF(ISNA(VLOOKUP($A387,List2!$AC$4:$AC$49,1,FALSE)),0,1)</f>
        <v>0</v>
      </c>
      <c r="E387">
        <f>IF(ISNA(VLOOKUP($A387,List2!$AD$4:$AD$49,1,FALSE)),0,1)</f>
        <v>0</v>
      </c>
      <c r="F387">
        <f>IF(ISNA(VLOOKUP($A387,List2!$AE$4:$AE$49,1,FALSE)),0,1)</f>
        <v>0</v>
      </c>
      <c r="G387">
        <f>IF(ISNA(VLOOKUP($A387,List2!$AF$4:$AF$49,1,FALSE)),0,1)</f>
        <v>0</v>
      </c>
      <c r="H387">
        <f>IF(ISNA(VLOOKUP($A387,List2!$AG$4:$AG$49,1,FALSE)),0,1)</f>
        <v>0</v>
      </c>
      <c r="I387" s="2">
        <f t="shared" si="14"/>
        <v>0</v>
      </c>
      <c r="L387" t="str">
        <f t="shared" si="15"/>
        <v/>
      </c>
    </row>
    <row r="388" spans="1:12" x14ac:dyDescent="0.25">
      <c r="A388" t="str">
        <f>List2!A388</f>
        <v>HV1875</v>
      </c>
      <c r="B388" t="str">
        <f>List2!B388</f>
        <v>Vědecký seminář Rekonstrukce politického procesu z 50. let</v>
      </c>
      <c r="C388">
        <f>IF(ISNA(VLOOKUP($A388,List2!$AB$4:$AB$49,1,FALSE)),0,1)</f>
        <v>0</v>
      </c>
      <c r="D388">
        <f>IF(ISNA(VLOOKUP($A388,List2!$AC$4:$AC$49,1,FALSE)),0,1)</f>
        <v>0</v>
      </c>
      <c r="E388">
        <f>IF(ISNA(VLOOKUP($A388,List2!$AD$4:$AD$49,1,FALSE)),0,1)</f>
        <v>0</v>
      </c>
      <c r="F388">
        <f>IF(ISNA(VLOOKUP($A388,List2!$AE$4:$AE$49,1,FALSE)),0,1)</f>
        <v>0</v>
      </c>
      <c r="G388">
        <f>IF(ISNA(VLOOKUP($A388,List2!$AF$4:$AF$49,1,FALSE)),0,1)</f>
        <v>0</v>
      </c>
      <c r="H388">
        <f>IF(ISNA(VLOOKUP($A388,List2!$AG$4:$AG$49,1,FALSE)),0,1)</f>
        <v>0</v>
      </c>
      <c r="I388" s="2">
        <f t="shared" si="14"/>
        <v>0</v>
      </c>
      <c r="L388" t="str">
        <f t="shared" si="15"/>
        <v/>
      </c>
    </row>
    <row r="389" spans="1:12" x14ac:dyDescent="0.25">
      <c r="A389" t="str">
        <f>List2!A389</f>
        <v>HV1890</v>
      </c>
      <c r="B389" t="str">
        <f>List2!B389</f>
        <v>Odborná praxe - praxe na Ministerstvu vnitra ČR II.</v>
      </c>
      <c r="C389">
        <f>IF(ISNA(VLOOKUP($A389,List2!$AB$4:$AB$49,1,FALSE)),0,1)</f>
        <v>0</v>
      </c>
      <c r="D389">
        <f>IF(ISNA(VLOOKUP($A389,List2!$AC$4:$AC$49,1,FALSE)),0,1)</f>
        <v>0</v>
      </c>
      <c r="E389">
        <f>IF(ISNA(VLOOKUP($A389,List2!$AD$4:$AD$49,1,FALSE)),0,1)</f>
        <v>0</v>
      </c>
      <c r="F389">
        <f>IF(ISNA(VLOOKUP($A389,List2!$AE$4:$AE$49,1,FALSE)),0,1)</f>
        <v>0</v>
      </c>
      <c r="G389">
        <f>IF(ISNA(VLOOKUP($A389,List2!$AF$4:$AF$49,1,FALSE)),0,1)</f>
        <v>0</v>
      </c>
      <c r="H389">
        <f>IF(ISNA(VLOOKUP($A389,List2!$AG$4:$AG$49,1,FALSE)),0,1)</f>
        <v>0</v>
      </c>
      <c r="I389" s="2">
        <f t="shared" ref="I389:I452" si="16">SUM(C389:H389)</f>
        <v>0</v>
      </c>
      <c r="L389" t="str">
        <f t="shared" ref="L389:L452" si="17">IF(I389=0,"",J389&amp;" "&amp;K389&amp;", ")</f>
        <v/>
      </c>
    </row>
    <row r="390" spans="1:12" x14ac:dyDescent="0.25">
      <c r="A390" t="str">
        <f>List2!A390</f>
        <v>HV1956</v>
      </c>
      <c r="B390" t="str">
        <f>List2!B390</f>
        <v>Základy akademického psaní</v>
      </c>
      <c r="C390">
        <f>IF(ISNA(VLOOKUP($A390,List2!$AB$4:$AB$49,1,FALSE)),0,1)</f>
        <v>0</v>
      </c>
      <c r="D390">
        <f>IF(ISNA(VLOOKUP($A390,List2!$AC$4:$AC$49,1,FALSE)),0,1)</f>
        <v>0</v>
      </c>
      <c r="E390">
        <f>IF(ISNA(VLOOKUP($A390,List2!$AD$4:$AD$49,1,FALSE)),0,1)</f>
        <v>0</v>
      </c>
      <c r="F390">
        <f>IF(ISNA(VLOOKUP($A390,List2!$AE$4:$AE$49,1,FALSE)),0,1)</f>
        <v>0</v>
      </c>
      <c r="G390">
        <f>IF(ISNA(VLOOKUP($A390,List2!$AF$4:$AF$49,1,FALSE)),0,1)</f>
        <v>0</v>
      </c>
      <c r="H390">
        <f>IF(ISNA(VLOOKUP($A390,List2!$AG$4:$AG$49,1,FALSE)),0,1)</f>
        <v>0</v>
      </c>
      <c r="I390" s="2">
        <f t="shared" si="16"/>
        <v>0</v>
      </c>
      <c r="L390" t="str">
        <f t="shared" si="17"/>
        <v/>
      </c>
    </row>
    <row r="391" spans="1:12" x14ac:dyDescent="0.25">
      <c r="A391" t="str">
        <f>List2!A391</f>
        <v>HV1981</v>
      </c>
      <c r="B391" t="str">
        <f>List2!B391</f>
        <v>Vědecký seminář z římského práva</v>
      </c>
      <c r="C391">
        <f>IF(ISNA(VLOOKUP($A391,List2!$AB$4:$AB$49,1,FALSE)),0,1)</f>
        <v>0</v>
      </c>
      <c r="D391">
        <f>IF(ISNA(VLOOKUP($A391,List2!$AC$4:$AC$49,1,FALSE)),0,1)</f>
        <v>0</v>
      </c>
      <c r="E391">
        <f>IF(ISNA(VLOOKUP($A391,List2!$AD$4:$AD$49,1,FALSE)),0,1)</f>
        <v>0</v>
      </c>
      <c r="F391">
        <f>IF(ISNA(VLOOKUP($A391,List2!$AE$4:$AE$49,1,FALSE)),0,1)</f>
        <v>0</v>
      </c>
      <c r="G391">
        <f>IF(ISNA(VLOOKUP($A391,List2!$AF$4:$AF$49,1,FALSE)),0,1)</f>
        <v>0</v>
      </c>
      <c r="H391">
        <f>IF(ISNA(VLOOKUP($A391,List2!$AG$4:$AG$49,1,FALSE)),0,1)</f>
        <v>0</v>
      </c>
      <c r="I391" s="2">
        <f t="shared" si="16"/>
        <v>0</v>
      </c>
      <c r="L391" t="str">
        <f t="shared" si="17"/>
        <v/>
      </c>
    </row>
    <row r="392" spans="1:12" x14ac:dyDescent="0.25">
      <c r="A392" t="str">
        <f>List2!A392</f>
        <v>HV2001</v>
      </c>
      <c r="B392" t="str">
        <f>List2!B392</f>
        <v>Tělesná výchova I.</v>
      </c>
      <c r="C392">
        <f>IF(ISNA(VLOOKUP($A392,List2!$AB$4:$AB$49,1,FALSE)),0,1)</f>
        <v>0</v>
      </c>
      <c r="D392">
        <f>IF(ISNA(VLOOKUP($A392,List2!$AC$4:$AC$49,1,FALSE)),0,1)</f>
        <v>0</v>
      </c>
      <c r="E392">
        <f>IF(ISNA(VLOOKUP($A392,List2!$AD$4:$AD$49,1,FALSE)),0,1)</f>
        <v>0</v>
      </c>
      <c r="F392">
        <f>IF(ISNA(VLOOKUP($A392,List2!$AE$4:$AE$49,1,FALSE)),0,1)</f>
        <v>0</v>
      </c>
      <c r="G392">
        <f>IF(ISNA(VLOOKUP($A392,List2!$AF$4:$AF$49,1,FALSE)),0,1)</f>
        <v>0</v>
      </c>
      <c r="H392">
        <f>IF(ISNA(VLOOKUP($A392,List2!$AG$4:$AG$49,1,FALSE)),0,1)</f>
        <v>0</v>
      </c>
      <c r="I392" s="2">
        <f t="shared" si="16"/>
        <v>0</v>
      </c>
      <c r="L392" t="str">
        <f t="shared" si="17"/>
        <v/>
      </c>
    </row>
    <row r="393" spans="1:12" x14ac:dyDescent="0.25">
      <c r="A393" t="str">
        <f>List2!A393</f>
        <v>HV2002</v>
      </c>
      <c r="B393" t="str">
        <f>List2!B393</f>
        <v>Tělesná výchova II.</v>
      </c>
      <c r="C393">
        <f>IF(ISNA(VLOOKUP($A393,List2!$AB$4:$AB$49,1,FALSE)),0,1)</f>
        <v>0</v>
      </c>
      <c r="D393">
        <f>IF(ISNA(VLOOKUP($A393,List2!$AC$4:$AC$49,1,FALSE)),0,1)</f>
        <v>0</v>
      </c>
      <c r="E393">
        <f>IF(ISNA(VLOOKUP($A393,List2!$AD$4:$AD$49,1,FALSE)),0,1)</f>
        <v>0</v>
      </c>
      <c r="F393">
        <f>IF(ISNA(VLOOKUP($A393,List2!$AE$4:$AE$49,1,FALSE)),0,1)</f>
        <v>0</v>
      </c>
      <c r="G393">
        <f>IF(ISNA(VLOOKUP($A393,List2!$AF$4:$AF$49,1,FALSE)),0,1)</f>
        <v>0</v>
      </c>
      <c r="H393">
        <f>IF(ISNA(VLOOKUP($A393,List2!$AG$4:$AG$49,1,FALSE)),0,1)</f>
        <v>0</v>
      </c>
      <c r="I393" s="2">
        <f t="shared" si="16"/>
        <v>0</v>
      </c>
      <c r="L393" t="str">
        <f t="shared" si="17"/>
        <v/>
      </c>
    </row>
    <row r="394" spans="1:12" x14ac:dyDescent="0.25">
      <c r="A394" t="str">
        <f>List2!A394</f>
        <v>HV2003</v>
      </c>
      <c r="B394" t="str">
        <f>List2!B394</f>
        <v>Tělesná výchova III.</v>
      </c>
      <c r="C394">
        <f>IF(ISNA(VLOOKUP($A394,List2!$AB$4:$AB$49,1,FALSE)),0,1)</f>
        <v>0</v>
      </c>
      <c r="D394">
        <f>IF(ISNA(VLOOKUP($A394,List2!$AC$4:$AC$49,1,FALSE)),0,1)</f>
        <v>0</v>
      </c>
      <c r="E394">
        <f>IF(ISNA(VLOOKUP($A394,List2!$AD$4:$AD$49,1,FALSE)),0,1)</f>
        <v>0</v>
      </c>
      <c r="F394">
        <f>IF(ISNA(VLOOKUP($A394,List2!$AE$4:$AE$49,1,FALSE)),0,1)</f>
        <v>0</v>
      </c>
      <c r="G394">
        <f>IF(ISNA(VLOOKUP($A394,List2!$AF$4:$AF$49,1,FALSE)),0,1)</f>
        <v>0</v>
      </c>
      <c r="H394">
        <f>IF(ISNA(VLOOKUP($A394,List2!$AG$4:$AG$49,1,FALSE)),0,1)</f>
        <v>0</v>
      </c>
      <c r="I394" s="2">
        <f t="shared" si="16"/>
        <v>0</v>
      </c>
      <c r="L394" t="str">
        <f t="shared" si="17"/>
        <v/>
      </c>
    </row>
    <row r="395" spans="1:12" x14ac:dyDescent="0.25">
      <c r="A395" t="str">
        <f>List2!A395</f>
        <v>HV2004</v>
      </c>
      <c r="B395" t="str">
        <f>List2!B395</f>
        <v>Tělesná výchova IV.</v>
      </c>
      <c r="C395">
        <f>IF(ISNA(VLOOKUP($A395,List2!$AB$4:$AB$49,1,FALSE)),0,1)</f>
        <v>0</v>
      </c>
      <c r="D395">
        <f>IF(ISNA(VLOOKUP($A395,List2!$AC$4:$AC$49,1,FALSE)),0,1)</f>
        <v>0</v>
      </c>
      <c r="E395">
        <f>IF(ISNA(VLOOKUP($A395,List2!$AD$4:$AD$49,1,FALSE)),0,1)</f>
        <v>0</v>
      </c>
      <c r="F395">
        <f>IF(ISNA(VLOOKUP($A395,List2!$AE$4:$AE$49,1,FALSE)),0,1)</f>
        <v>0</v>
      </c>
      <c r="G395">
        <f>IF(ISNA(VLOOKUP($A395,List2!$AF$4:$AF$49,1,FALSE)),0,1)</f>
        <v>0</v>
      </c>
      <c r="H395">
        <f>IF(ISNA(VLOOKUP($A395,List2!$AG$4:$AG$49,1,FALSE)),0,1)</f>
        <v>0</v>
      </c>
      <c r="I395" s="2">
        <f t="shared" si="16"/>
        <v>0</v>
      </c>
      <c r="L395" t="str">
        <f t="shared" si="17"/>
        <v/>
      </c>
    </row>
    <row r="396" spans="1:12" x14ac:dyDescent="0.25">
      <c r="A396" t="str">
        <f>List2!A396</f>
        <v>HV2005</v>
      </c>
      <c r="B396" t="str">
        <f>List2!B396</f>
        <v>Tělovýchovný kurz - letní I</v>
      </c>
      <c r="C396">
        <f>IF(ISNA(VLOOKUP($A396,List2!$AB$4:$AB$49,1,FALSE)),0,1)</f>
        <v>0</v>
      </c>
      <c r="D396">
        <f>IF(ISNA(VLOOKUP($A396,List2!$AC$4:$AC$49,1,FALSE)),0,1)</f>
        <v>0</v>
      </c>
      <c r="E396">
        <f>IF(ISNA(VLOOKUP($A396,List2!$AD$4:$AD$49,1,FALSE)),0,1)</f>
        <v>0</v>
      </c>
      <c r="F396">
        <f>IF(ISNA(VLOOKUP($A396,List2!$AE$4:$AE$49,1,FALSE)),0,1)</f>
        <v>0</v>
      </c>
      <c r="G396">
        <f>IF(ISNA(VLOOKUP($A396,List2!$AF$4:$AF$49,1,FALSE)),0,1)</f>
        <v>0</v>
      </c>
      <c r="H396">
        <f>IF(ISNA(VLOOKUP($A396,List2!$AG$4:$AG$49,1,FALSE)),0,1)</f>
        <v>0</v>
      </c>
      <c r="I396" s="2">
        <f t="shared" si="16"/>
        <v>0</v>
      </c>
      <c r="L396" t="str">
        <f t="shared" si="17"/>
        <v/>
      </c>
    </row>
    <row r="397" spans="1:12" x14ac:dyDescent="0.25">
      <c r="A397" t="str">
        <f>List2!A397</f>
        <v>HV2006</v>
      </c>
      <c r="B397" t="str">
        <f>List2!B397</f>
        <v>Tělovýchovný kurz - zimní I</v>
      </c>
      <c r="C397">
        <f>IF(ISNA(VLOOKUP($A397,List2!$AB$4:$AB$49,1,FALSE)),0,1)</f>
        <v>0</v>
      </c>
      <c r="D397">
        <f>IF(ISNA(VLOOKUP($A397,List2!$AC$4:$AC$49,1,FALSE)),0,1)</f>
        <v>0</v>
      </c>
      <c r="E397">
        <f>IF(ISNA(VLOOKUP($A397,List2!$AD$4:$AD$49,1,FALSE)),0,1)</f>
        <v>0</v>
      </c>
      <c r="F397">
        <f>IF(ISNA(VLOOKUP($A397,List2!$AE$4:$AE$49,1,FALSE)),0,1)</f>
        <v>0</v>
      </c>
      <c r="G397">
        <f>IF(ISNA(VLOOKUP($A397,List2!$AF$4:$AF$49,1,FALSE)),0,1)</f>
        <v>0</v>
      </c>
      <c r="H397">
        <f>IF(ISNA(VLOOKUP($A397,List2!$AG$4:$AG$49,1,FALSE)),0,1)</f>
        <v>0</v>
      </c>
      <c r="I397" s="2">
        <f t="shared" si="16"/>
        <v>0</v>
      </c>
      <c r="L397" t="str">
        <f t="shared" si="17"/>
        <v/>
      </c>
    </row>
    <row r="398" spans="1:12" x14ac:dyDescent="0.25">
      <c r="A398" t="str">
        <f>List2!A398</f>
        <v>HV2010</v>
      </c>
      <c r="B398" t="str">
        <f>List2!B398</f>
        <v>Odborná praxe - praxe na orgánech veřejné správy ochrany životního prostředí</v>
      </c>
      <c r="C398">
        <f>IF(ISNA(VLOOKUP($A398,List2!$AB$4:$AB$49,1,FALSE)),0,1)</f>
        <v>0</v>
      </c>
      <c r="D398">
        <f>IF(ISNA(VLOOKUP($A398,List2!$AC$4:$AC$49,1,FALSE)),0,1)</f>
        <v>0</v>
      </c>
      <c r="E398">
        <f>IF(ISNA(VLOOKUP($A398,List2!$AD$4:$AD$49,1,FALSE)),0,1)</f>
        <v>0</v>
      </c>
      <c r="F398">
        <f>IF(ISNA(VLOOKUP($A398,List2!$AE$4:$AE$49,1,FALSE)),0,1)</f>
        <v>0</v>
      </c>
      <c r="G398">
        <f>IF(ISNA(VLOOKUP($A398,List2!$AF$4:$AF$49,1,FALSE)),0,1)</f>
        <v>0</v>
      </c>
      <c r="H398">
        <f>IF(ISNA(VLOOKUP($A398,List2!$AG$4:$AG$49,1,FALSE)),0,1)</f>
        <v>0</v>
      </c>
      <c r="I398" s="2">
        <f t="shared" si="16"/>
        <v>0</v>
      </c>
      <c r="L398" t="str">
        <f t="shared" si="17"/>
        <v/>
      </c>
    </row>
    <row r="399" spans="1:12" x14ac:dyDescent="0.25">
      <c r="A399" t="str">
        <f>List2!A399</f>
        <v>HV2011</v>
      </c>
      <c r="B399" t="str">
        <f>List2!B399</f>
        <v>Odborná praxe - praxe na soudech I. (civilní úsek)</v>
      </c>
      <c r="C399">
        <f>IF(ISNA(VLOOKUP($A399,List2!$AB$4:$AB$49,1,FALSE)),0,1)</f>
        <v>0</v>
      </c>
      <c r="D399">
        <f>IF(ISNA(VLOOKUP($A399,List2!$AC$4:$AC$49,1,FALSE)),0,1)</f>
        <v>0</v>
      </c>
      <c r="E399">
        <f>IF(ISNA(VLOOKUP($A399,List2!$AD$4:$AD$49,1,FALSE)),0,1)</f>
        <v>0</v>
      </c>
      <c r="F399">
        <f>IF(ISNA(VLOOKUP($A399,List2!$AE$4:$AE$49,1,FALSE)),0,1)</f>
        <v>0</v>
      </c>
      <c r="G399">
        <f>IF(ISNA(VLOOKUP($A399,List2!$AF$4:$AF$49,1,FALSE)),0,1)</f>
        <v>0</v>
      </c>
      <c r="H399">
        <f>IF(ISNA(VLOOKUP($A399,List2!$AG$4:$AG$49,1,FALSE)),0,1)</f>
        <v>0</v>
      </c>
      <c r="I399" s="2">
        <f t="shared" si="16"/>
        <v>0</v>
      </c>
      <c r="L399" t="str">
        <f t="shared" si="17"/>
        <v/>
      </c>
    </row>
    <row r="400" spans="1:12" x14ac:dyDescent="0.25">
      <c r="A400" t="str">
        <f>List2!A400</f>
        <v>HV2014</v>
      </c>
      <c r="B400" t="str">
        <f>List2!B400</f>
        <v>Odborná praxe - praxe na soudech II.  (trestní úsek)</v>
      </c>
      <c r="C400">
        <f>IF(ISNA(VLOOKUP($A400,List2!$AB$4:$AB$49,1,FALSE)),0,1)</f>
        <v>0</v>
      </c>
      <c r="D400">
        <f>IF(ISNA(VLOOKUP($A400,List2!$AC$4:$AC$49,1,FALSE)),0,1)</f>
        <v>0</v>
      </c>
      <c r="E400">
        <f>IF(ISNA(VLOOKUP($A400,List2!$AD$4:$AD$49,1,FALSE)),0,1)</f>
        <v>0</v>
      </c>
      <c r="F400">
        <f>IF(ISNA(VLOOKUP($A400,List2!$AE$4:$AE$49,1,FALSE)),0,1)</f>
        <v>0</v>
      </c>
      <c r="G400">
        <f>IF(ISNA(VLOOKUP($A400,List2!$AF$4:$AF$49,1,FALSE)),0,1)</f>
        <v>0</v>
      </c>
      <c r="H400">
        <f>IF(ISNA(VLOOKUP($A400,List2!$AG$4:$AG$49,1,FALSE)),0,1)</f>
        <v>0</v>
      </c>
      <c r="I400" s="2">
        <f t="shared" si="16"/>
        <v>0</v>
      </c>
      <c r="L400" t="str">
        <f t="shared" si="17"/>
        <v/>
      </c>
    </row>
    <row r="401" spans="1:12" x14ac:dyDescent="0.25">
      <c r="A401" t="str">
        <f>List2!A401</f>
        <v>HV2016</v>
      </c>
      <c r="B401" t="str">
        <f>List2!B401</f>
        <v>Odborná praxe - praxe v neziskových organizacích ochrany uprchlíků a migrantů</v>
      </c>
      <c r="C401">
        <f>IF(ISNA(VLOOKUP($A401,List2!$AB$4:$AB$49,1,FALSE)),0,1)</f>
        <v>0</v>
      </c>
      <c r="D401">
        <f>IF(ISNA(VLOOKUP($A401,List2!$AC$4:$AC$49,1,FALSE)),0,1)</f>
        <v>0</v>
      </c>
      <c r="E401">
        <f>IF(ISNA(VLOOKUP($A401,List2!$AD$4:$AD$49,1,FALSE)),0,1)</f>
        <v>0</v>
      </c>
      <c r="F401">
        <f>IF(ISNA(VLOOKUP($A401,List2!$AE$4:$AE$49,1,FALSE)),0,1)</f>
        <v>0</v>
      </c>
      <c r="G401">
        <f>IF(ISNA(VLOOKUP($A401,List2!$AF$4:$AF$49,1,FALSE)),0,1)</f>
        <v>0</v>
      </c>
      <c r="H401">
        <f>IF(ISNA(VLOOKUP($A401,List2!$AG$4:$AG$49,1,FALSE)),0,1)</f>
        <v>0</v>
      </c>
      <c r="I401" s="2">
        <f t="shared" si="16"/>
        <v>0</v>
      </c>
      <c r="L401" t="str">
        <f t="shared" si="17"/>
        <v/>
      </c>
    </row>
    <row r="402" spans="1:12" x14ac:dyDescent="0.25">
      <c r="A402" t="str">
        <f>List2!A402</f>
        <v>HV2022</v>
      </c>
      <c r="B402" t="str">
        <f>List2!B402</f>
        <v>Odborná praxe - praxe na soudech III. (obchodní úsek)</v>
      </c>
      <c r="C402">
        <f>IF(ISNA(VLOOKUP($A402,List2!$AB$4:$AB$49,1,FALSE)),0,1)</f>
        <v>0</v>
      </c>
      <c r="D402">
        <f>IF(ISNA(VLOOKUP($A402,List2!$AC$4:$AC$49,1,FALSE)),0,1)</f>
        <v>0</v>
      </c>
      <c r="E402">
        <f>IF(ISNA(VLOOKUP($A402,List2!$AD$4:$AD$49,1,FALSE)),0,1)</f>
        <v>0</v>
      </c>
      <c r="F402">
        <f>IF(ISNA(VLOOKUP($A402,List2!$AE$4:$AE$49,1,FALSE)),0,1)</f>
        <v>0</v>
      </c>
      <c r="G402">
        <f>IF(ISNA(VLOOKUP($A402,List2!$AF$4:$AF$49,1,FALSE)),0,1)</f>
        <v>0</v>
      </c>
      <c r="H402">
        <f>IF(ISNA(VLOOKUP($A402,List2!$AG$4:$AG$49,1,FALSE)),0,1)</f>
        <v>0</v>
      </c>
      <c r="I402" s="2">
        <f t="shared" si="16"/>
        <v>0</v>
      </c>
      <c r="L402" t="str">
        <f t="shared" si="17"/>
        <v/>
      </c>
    </row>
    <row r="403" spans="1:12" x14ac:dyDescent="0.25">
      <c r="A403" t="str">
        <f>List2!A403</f>
        <v>HV2023</v>
      </c>
      <c r="B403" t="str">
        <f>List2!B403</f>
        <v>Odborná praxe - praxe v neziskových organizacích ochrany životního prostředí</v>
      </c>
      <c r="C403">
        <f>IF(ISNA(VLOOKUP($A403,List2!$AB$4:$AB$49,1,FALSE)),0,1)</f>
        <v>0</v>
      </c>
      <c r="D403">
        <f>IF(ISNA(VLOOKUP($A403,List2!$AC$4:$AC$49,1,FALSE)),0,1)</f>
        <v>0</v>
      </c>
      <c r="E403">
        <f>IF(ISNA(VLOOKUP($A403,List2!$AD$4:$AD$49,1,FALSE)),0,1)</f>
        <v>0</v>
      </c>
      <c r="F403">
        <f>IF(ISNA(VLOOKUP($A403,List2!$AE$4:$AE$49,1,FALSE)),0,1)</f>
        <v>0</v>
      </c>
      <c r="G403">
        <f>IF(ISNA(VLOOKUP($A403,List2!$AF$4:$AF$49,1,FALSE)),0,1)</f>
        <v>0</v>
      </c>
      <c r="H403">
        <f>IF(ISNA(VLOOKUP($A403,List2!$AG$4:$AG$49,1,FALSE)),0,1)</f>
        <v>0</v>
      </c>
      <c r="I403" s="2">
        <f t="shared" si="16"/>
        <v>0</v>
      </c>
      <c r="L403" t="str">
        <f t="shared" si="17"/>
        <v/>
      </c>
    </row>
    <row r="404" spans="1:12" x14ac:dyDescent="0.25">
      <c r="A404" t="str">
        <f>List2!A404</f>
        <v>HV2024</v>
      </c>
      <c r="B404" t="str">
        <f>List2!B404</f>
        <v>Odborná praxe - praxe na úřadech městských částí v Praze či Magistrátu HMP</v>
      </c>
      <c r="C404">
        <f>IF(ISNA(VLOOKUP($A404,List2!$AB$4:$AB$49,1,FALSE)),0,1)</f>
        <v>0</v>
      </c>
      <c r="D404">
        <f>IF(ISNA(VLOOKUP($A404,List2!$AC$4:$AC$49,1,FALSE)),0,1)</f>
        <v>0</v>
      </c>
      <c r="E404">
        <f>IF(ISNA(VLOOKUP($A404,List2!$AD$4:$AD$49,1,FALSE)),0,1)</f>
        <v>0</v>
      </c>
      <c r="F404">
        <f>IF(ISNA(VLOOKUP($A404,List2!$AE$4:$AE$49,1,FALSE)),0,1)</f>
        <v>0</v>
      </c>
      <c r="G404">
        <f>IF(ISNA(VLOOKUP($A404,List2!$AF$4:$AF$49,1,FALSE)),0,1)</f>
        <v>0</v>
      </c>
      <c r="H404">
        <f>IF(ISNA(VLOOKUP($A404,List2!$AG$4:$AG$49,1,FALSE)),0,1)</f>
        <v>0</v>
      </c>
      <c r="I404" s="2">
        <f t="shared" si="16"/>
        <v>0</v>
      </c>
      <c r="L404" t="str">
        <f t="shared" si="17"/>
        <v/>
      </c>
    </row>
    <row r="405" spans="1:12" x14ac:dyDescent="0.25">
      <c r="A405" t="str">
        <f>List2!A405</f>
        <v>HV2026</v>
      </c>
      <c r="B405" t="str">
        <f>List2!B405</f>
        <v>Odborná praxe - praxe na Ministerstvu zahraničních věcí ČR I.</v>
      </c>
      <c r="C405">
        <f>IF(ISNA(VLOOKUP($A405,List2!$AB$4:$AB$49,1,FALSE)),0,1)</f>
        <v>0</v>
      </c>
      <c r="D405">
        <f>IF(ISNA(VLOOKUP($A405,List2!$AC$4:$AC$49,1,FALSE)),0,1)</f>
        <v>0</v>
      </c>
      <c r="E405">
        <f>IF(ISNA(VLOOKUP($A405,List2!$AD$4:$AD$49,1,FALSE)),0,1)</f>
        <v>0</v>
      </c>
      <c r="F405">
        <f>IF(ISNA(VLOOKUP($A405,List2!$AE$4:$AE$49,1,FALSE)),0,1)</f>
        <v>0</v>
      </c>
      <c r="G405">
        <f>IF(ISNA(VLOOKUP($A405,List2!$AF$4:$AF$49,1,FALSE)),0,1)</f>
        <v>0</v>
      </c>
      <c r="H405">
        <f>IF(ISNA(VLOOKUP($A405,List2!$AG$4:$AG$49,1,FALSE)),0,1)</f>
        <v>0</v>
      </c>
      <c r="I405" s="2">
        <f t="shared" si="16"/>
        <v>0</v>
      </c>
      <c r="L405" t="str">
        <f t="shared" si="17"/>
        <v/>
      </c>
    </row>
    <row r="406" spans="1:12" x14ac:dyDescent="0.25">
      <c r="A406" t="str">
        <f>List2!A406</f>
        <v>HV2027</v>
      </c>
      <c r="B406" t="str">
        <f>List2!B406</f>
        <v>Odborná praxe - praxe na Ministerstvu zahraničních věcí ČR II.</v>
      </c>
      <c r="C406">
        <f>IF(ISNA(VLOOKUP($A406,List2!$AB$4:$AB$49,1,FALSE)),0,1)</f>
        <v>0</v>
      </c>
      <c r="D406">
        <f>IF(ISNA(VLOOKUP($A406,List2!$AC$4:$AC$49,1,FALSE)),0,1)</f>
        <v>0</v>
      </c>
      <c r="E406">
        <f>IF(ISNA(VLOOKUP($A406,List2!$AD$4:$AD$49,1,FALSE)),0,1)</f>
        <v>0</v>
      </c>
      <c r="F406">
        <f>IF(ISNA(VLOOKUP($A406,List2!$AE$4:$AE$49,1,FALSE)),0,1)</f>
        <v>0</v>
      </c>
      <c r="G406">
        <f>IF(ISNA(VLOOKUP($A406,List2!$AF$4:$AF$49,1,FALSE)),0,1)</f>
        <v>0</v>
      </c>
      <c r="H406">
        <f>IF(ISNA(VLOOKUP($A406,List2!$AG$4:$AG$49,1,FALSE)),0,1)</f>
        <v>0</v>
      </c>
      <c r="I406" s="2">
        <f t="shared" si="16"/>
        <v>0</v>
      </c>
      <c r="L406" t="str">
        <f t="shared" si="17"/>
        <v/>
      </c>
    </row>
    <row r="407" spans="1:12" x14ac:dyDescent="0.25">
      <c r="A407" t="str">
        <f>List2!A407</f>
        <v>HV2029</v>
      </c>
      <c r="B407" t="str">
        <f>List2!B407</f>
        <v>Odborná praxe - praxe v advokátních kancelářích ve spolupráci s ČAK</v>
      </c>
      <c r="C407">
        <f>IF(ISNA(VLOOKUP($A407,List2!$AB$4:$AB$49,1,FALSE)),0,1)</f>
        <v>0</v>
      </c>
      <c r="D407">
        <f>IF(ISNA(VLOOKUP($A407,List2!$AC$4:$AC$49,1,FALSE)),0,1)</f>
        <v>0</v>
      </c>
      <c r="E407">
        <f>IF(ISNA(VLOOKUP($A407,List2!$AD$4:$AD$49,1,FALSE)),0,1)</f>
        <v>0</v>
      </c>
      <c r="F407">
        <f>IF(ISNA(VLOOKUP($A407,List2!$AE$4:$AE$49,1,FALSE)),0,1)</f>
        <v>0</v>
      </c>
      <c r="G407">
        <f>IF(ISNA(VLOOKUP($A407,List2!$AF$4:$AF$49,1,FALSE)),0,1)</f>
        <v>0</v>
      </c>
      <c r="H407">
        <f>IF(ISNA(VLOOKUP($A407,List2!$AG$4:$AG$49,1,FALSE)),0,1)</f>
        <v>0</v>
      </c>
      <c r="I407" s="2">
        <f t="shared" si="16"/>
        <v>0</v>
      </c>
      <c r="L407" t="str">
        <f t="shared" si="17"/>
        <v/>
      </c>
    </row>
    <row r="408" spans="1:12" x14ac:dyDescent="0.25">
      <c r="A408" t="str">
        <f>List2!A408</f>
        <v>HV2033</v>
      </c>
      <c r="B408" t="str">
        <f>List2!B408</f>
        <v>Odborná praxe - praxe na státním zastupitelství</v>
      </c>
      <c r="C408">
        <f>IF(ISNA(VLOOKUP($A408,List2!$AB$4:$AB$49,1,FALSE)),0,1)</f>
        <v>0</v>
      </c>
      <c r="D408">
        <f>IF(ISNA(VLOOKUP($A408,List2!$AC$4:$AC$49,1,FALSE)),0,1)</f>
        <v>0</v>
      </c>
      <c r="E408">
        <f>IF(ISNA(VLOOKUP($A408,List2!$AD$4:$AD$49,1,FALSE)),0,1)</f>
        <v>0</v>
      </c>
      <c r="F408">
        <f>IF(ISNA(VLOOKUP($A408,List2!$AE$4:$AE$49,1,FALSE)),0,1)</f>
        <v>0</v>
      </c>
      <c r="G408">
        <f>IF(ISNA(VLOOKUP($A408,List2!$AF$4:$AF$49,1,FALSE)),0,1)</f>
        <v>0</v>
      </c>
      <c r="H408">
        <f>IF(ISNA(VLOOKUP($A408,List2!$AG$4:$AG$49,1,FALSE)),0,1)</f>
        <v>0</v>
      </c>
      <c r="I408" s="2">
        <f t="shared" si="16"/>
        <v>0</v>
      </c>
      <c r="L408" t="str">
        <f t="shared" si="17"/>
        <v/>
      </c>
    </row>
    <row r="409" spans="1:12" x14ac:dyDescent="0.25">
      <c r="A409" t="str">
        <f>List2!A409</f>
        <v>HV2034</v>
      </c>
      <c r="B409" t="str">
        <f>List2!B409</f>
        <v>Odborná praxe - praxe na středních školách II. (Street Law)</v>
      </c>
      <c r="C409">
        <f>IF(ISNA(VLOOKUP($A409,List2!$AB$4:$AB$49,1,FALSE)),0,1)</f>
        <v>0</v>
      </c>
      <c r="D409">
        <f>IF(ISNA(VLOOKUP($A409,List2!$AC$4:$AC$49,1,FALSE)),0,1)</f>
        <v>0</v>
      </c>
      <c r="E409">
        <f>IF(ISNA(VLOOKUP($A409,List2!$AD$4:$AD$49,1,FALSE)),0,1)</f>
        <v>0</v>
      </c>
      <c r="F409">
        <f>IF(ISNA(VLOOKUP($A409,List2!$AE$4:$AE$49,1,FALSE)),0,1)</f>
        <v>0</v>
      </c>
      <c r="G409">
        <f>IF(ISNA(VLOOKUP($A409,List2!$AF$4:$AF$49,1,FALSE)),0,1)</f>
        <v>0</v>
      </c>
      <c r="H409">
        <f>IF(ISNA(VLOOKUP($A409,List2!$AG$4:$AG$49,1,FALSE)),0,1)</f>
        <v>0</v>
      </c>
      <c r="I409" s="2">
        <f t="shared" si="16"/>
        <v>0</v>
      </c>
      <c r="L409" t="str">
        <f t="shared" si="17"/>
        <v/>
      </c>
    </row>
    <row r="410" spans="1:12" x14ac:dyDescent="0.25">
      <c r="A410" t="str">
        <f>List2!A410</f>
        <v>HV2035</v>
      </c>
      <c r="B410" t="str">
        <f>List2!B410</f>
        <v>Korupce: fenomen, příčiny a důsledky. Odhalování a trestání.</v>
      </c>
      <c r="C410">
        <f>IF(ISNA(VLOOKUP($A410,List2!$AB$4:$AB$49,1,FALSE)),0,1)</f>
        <v>0</v>
      </c>
      <c r="D410">
        <f>IF(ISNA(VLOOKUP($A410,List2!$AC$4:$AC$49,1,FALSE)),0,1)</f>
        <v>0</v>
      </c>
      <c r="E410">
        <f>IF(ISNA(VLOOKUP($A410,List2!$AD$4:$AD$49,1,FALSE)),0,1)</f>
        <v>0</v>
      </c>
      <c r="F410">
        <f>IF(ISNA(VLOOKUP($A410,List2!$AE$4:$AE$49,1,FALSE)),0,1)</f>
        <v>0</v>
      </c>
      <c r="G410">
        <f>IF(ISNA(VLOOKUP($A410,List2!$AF$4:$AF$49,1,FALSE)),0,1)</f>
        <v>0</v>
      </c>
      <c r="H410">
        <f>IF(ISNA(VLOOKUP($A410,List2!$AG$4:$AG$49,1,FALSE)),0,1)</f>
        <v>0</v>
      </c>
      <c r="I410" s="2">
        <f t="shared" si="16"/>
        <v>0</v>
      </c>
      <c r="L410" t="str">
        <f t="shared" si="17"/>
        <v/>
      </c>
    </row>
    <row r="411" spans="1:12" x14ac:dyDescent="0.25">
      <c r="A411" t="str">
        <f>List2!A411</f>
        <v>HV2037</v>
      </c>
      <c r="B411" t="str">
        <f>List2!B411</f>
        <v>Odborná praxe - praxe na středních školách I. (Street Law)</v>
      </c>
      <c r="C411">
        <f>IF(ISNA(VLOOKUP($A411,List2!$AB$4:$AB$49,1,FALSE)),0,1)</f>
        <v>0</v>
      </c>
      <c r="D411">
        <f>IF(ISNA(VLOOKUP($A411,List2!$AC$4:$AC$49,1,FALSE)),0,1)</f>
        <v>0</v>
      </c>
      <c r="E411">
        <f>IF(ISNA(VLOOKUP($A411,List2!$AD$4:$AD$49,1,FALSE)),0,1)</f>
        <v>0</v>
      </c>
      <c r="F411">
        <f>IF(ISNA(VLOOKUP($A411,List2!$AE$4:$AE$49,1,FALSE)),0,1)</f>
        <v>0</v>
      </c>
      <c r="G411">
        <f>IF(ISNA(VLOOKUP($A411,List2!$AF$4:$AF$49,1,FALSE)),0,1)</f>
        <v>0</v>
      </c>
      <c r="H411">
        <f>IF(ISNA(VLOOKUP($A411,List2!$AG$4:$AG$49,1,FALSE)),0,1)</f>
        <v>0</v>
      </c>
      <c r="I411" s="2">
        <f t="shared" si="16"/>
        <v>0</v>
      </c>
      <c r="L411" t="str">
        <f t="shared" si="17"/>
        <v/>
      </c>
    </row>
    <row r="412" spans="1:12" x14ac:dyDescent="0.25">
      <c r="A412" t="str">
        <f>List2!A412</f>
        <v>HV2043</v>
      </c>
      <c r="B412" t="str">
        <f>List2!B412</f>
        <v>Odborná praxe - praxe na soudech IV. (Vrchní soud v Praze)</v>
      </c>
      <c r="C412">
        <f>IF(ISNA(VLOOKUP($A412,List2!$AB$4:$AB$49,1,FALSE)),0,1)</f>
        <v>0</v>
      </c>
      <c r="D412">
        <f>IF(ISNA(VLOOKUP($A412,List2!$AC$4:$AC$49,1,FALSE)),0,1)</f>
        <v>0</v>
      </c>
      <c r="E412">
        <f>IF(ISNA(VLOOKUP($A412,List2!$AD$4:$AD$49,1,FALSE)),0,1)</f>
        <v>0</v>
      </c>
      <c r="F412">
        <f>IF(ISNA(VLOOKUP($A412,List2!$AE$4:$AE$49,1,FALSE)),0,1)</f>
        <v>0</v>
      </c>
      <c r="G412">
        <f>IF(ISNA(VLOOKUP($A412,List2!$AF$4:$AF$49,1,FALSE)),0,1)</f>
        <v>0</v>
      </c>
      <c r="H412">
        <f>IF(ISNA(VLOOKUP($A412,List2!$AG$4:$AG$49,1,FALSE)),0,1)</f>
        <v>0</v>
      </c>
      <c r="I412" s="2">
        <f t="shared" si="16"/>
        <v>0</v>
      </c>
      <c r="L412" t="str">
        <f t="shared" si="17"/>
        <v/>
      </c>
    </row>
    <row r="413" spans="1:12" x14ac:dyDescent="0.25">
      <c r="A413" t="str">
        <f>List2!A413</f>
        <v>HV2044</v>
      </c>
      <c r="B413" t="str">
        <f>List2!B413</f>
        <v>Odborná praxe - praxe na středních školách III. (Street Law)</v>
      </c>
      <c r="C413">
        <f>IF(ISNA(VLOOKUP($A413,List2!$AB$4:$AB$49,1,FALSE)),0,1)</f>
        <v>0</v>
      </c>
      <c r="D413">
        <f>IF(ISNA(VLOOKUP($A413,List2!$AC$4:$AC$49,1,FALSE)),0,1)</f>
        <v>0</v>
      </c>
      <c r="E413">
        <f>IF(ISNA(VLOOKUP($A413,List2!$AD$4:$AD$49,1,FALSE)),0,1)</f>
        <v>0</v>
      </c>
      <c r="F413">
        <f>IF(ISNA(VLOOKUP($A413,List2!$AE$4:$AE$49,1,FALSE)),0,1)</f>
        <v>0</v>
      </c>
      <c r="G413">
        <f>IF(ISNA(VLOOKUP($A413,List2!$AF$4:$AF$49,1,FALSE)),0,1)</f>
        <v>0</v>
      </c>
      <c r="H413">
        <f>IF(ISNA(VLOOKUP($A413,List2!$AG$4:$AG$49,1,FALSE)),0,1)</f>
        <v>0</v>
      </c>
      <c r="I413" s="2">
        <f t="shared" si="16"/>
        <v>0</v>
      </c>
      <c r="L413" t="str">
        <f t="shared" si="17"/>
        <v/>
      </c>
    </row>
    <row r="414" spans="1:12" x14ac:dyDescent="0.25">
      <c r="A414" t="str">
        <f>List2!A414</f>
        <v>HV2045</v>
      </c>
      <c r="B414" t="str">
        <f>List2!B414</f>
        <v>Odborná praxe - praxe na Úřadu pro zastupování státu ve věcech majetkových</v>
      </c>
      <c r="C414">
        <f>IF(ISNA(VLOOKUP($A414,List2!$AB$4:$AB$49,1,FALSE)),0,1)</f>
        <v>0</v>
      </c>
      <c r="D414">
        <f>IF(ISNA(VLOOKUP($A414,List2!$AC$4:$AC$49,1,FALSE)),0,1)</f>
        <v>0</v>
      </c>
      <c r="E414">
        <f>IF(ISNA(VLOOKUP($A414,List2!$AD$4:$AD$49,1,FALSE)),0,1)</f>
        <v>0</v>
      </c>
      <c r="F414">
        <f>IF(ISNA(VLOOKUP($A414,List2!$AE$4:$AE$49,1,FALSE)),0,1)</f>
        <v>0</v>
      </c>
      <c r="G414">
        <f>IF(ISNA(VLOOKUP($A414,List2!$AF$4:$AF$49,1,FALSE)),0,1)</f>
        <v>0</v>
      </c>
      <c r="H414">
        <f>IF(ISNA(VLOOKUP($A414,List2!$AG$4:$AG$49,1,FALSE)),0,1)</f>
        <v>0</v>
      </c>
      <c r="I414" s="2">
        <f t="shared" si="16"/>
        <v>0</v>
      </c>
      <c r="L414" t="str">
        <f t="shared" si="17"/>
        <v/>
      </c>
    </row>
    <row r="415" spans="1:12" x14ac:dyDescent="0.25">
      <c r="A415" t="str">
        <f>List2!A415</f>
        <v>HV2076</v>
      </c>
      <c r="B415" t="str">
        <f>List2!B415</f>
        <v>Aktuální otázky ústavního práva</v>
      </c>
      <c r="C415">
        <f>IF(ISNA(VLOOKUP($A415,List2!$AB$4:$AB$49,1,FALSE)),0,1)</f>
        <v>0</v>
      </c>
      <c r="D415">
        <f>IF(ISNA(VLOOKUP($A415,List2!$AC$4:$AC$49,1,FALSE)),0,1)</f>
        <v>0</v>
      </c>
      <c r="E415">
        <f>IF(ISNA(VLOOKUP($A415,List2!$AD$4:$AD$49,1,FALSE)),0,1)</f>
        <v>0</v>
      </c>
      <c r="F415">
        <f>IF(ISNA(VLOOKUP($A415,List2!$AE$4:$AE$49,1,FALSE)),0,1)</f>
        <v>0</v>
      </c>
      <c r="G415">
        <f>IF(ISNA(VLOOKUP($A415,List2!$AF$4:$AF$49,1,FALSE)),0,1)</f>
        <v>0</v>
      </c>
      <c r="H415">
        <f>IF(ISNA(VLOOKUP($A415,List2!$AG$4:$AG$49,1,FALSE)),0,1)</f>
        <v>0</v>
      </c>
      <c r="I415" s="2">
        <f t="shared" si="16"/>
        <v>0</v>
      </c>
      <c r="L415" t="str">
        <f t="shared" si="17"/>
        <v/>
      </c>
    </row>
    <row r="416" spans="1:12" x14ac:dyDescent="0.25">
      <c r="A416" t="str">
        <f>List2!A416</f>
        <v>HV2078</v>
      </c>
      <c r="B416" t="str">
        <f>List2!B416</f>
        <v>Anglická gramatika pro právníky I.</v>
      </c>
      <c r="C416">
        <f>IF(ISNA(VLOOKUP($A416,List2!$AB$4:$AB$49,1,FALSE)),0,1)</f>
        <v>0</v>
      </c>
      <c r="D416">
        <f>IF(ISNA(VLOOKUP($A416,List2!$AC$4:$AC$49,1,FALSE)),0,1)</f>
        <v>0</v>
      </c>
      <c r="E416">
        <f>IF(ISNA(VLOOKUP($A416,List2!$AD$4:$AD$49,1,FALSE)),0,1)</f>
        <v>0</v>
      </c>
      <c r="F416">
        <f>IF(ISNA(VLOOKUP($A416,List2!$AE$4:$AE$49,1,FALSE)),0,1)</f>
        <v>0</v>
      </c>
      <c r="G416">
        <f>IF(ISNA(VLOOKUP($A416,List2!$AF$4:$AF$49,1,FALSE)),0,1)</f>
        <v>0</v>
      </c>
      <c r="H416">
        <f>IF(ISNA(VLOOKUP($A416,List2!$AG$4:$AG$49,1,FALSE)),0,1)</f>
        <v>0</v>
      </c>
      <c r="I416" s="2">
        <f t="shared" si="16"/>
        <v>0</v>
      </c>
      <c r="L416" t="str">
        <f t="shared" si="17"/>
        <v/>
      </c>
    </row>
    <row r="417" spans="1:12" x14ac:dyDescent="0.25">
      <c r="A417" t="str">
        <f>List2!A417</f>
        <v>HV2079</v>
      </c>
      <c r="B417" t="str">
        <f>List2!B417</f>
        <v>Komunikační a presentační dovednosti</v>
      </c>
      <c r="C417">
        <f>IF(ISNA(VLOOKUP($A417,List2!$AB$4:$AB$49,1,FALSE)),0,1)</f>
        <v>0</v>
      </c>
      <c r="D417">
        <f>IF(ISNA(VLOOKUP($A417,List2!$AC$4:$AC$49,1,FALSE)),0,1)</f>
        <v>0</v>
      </c>
      <c r="E417">
        <f>IF(ISNA(VLOOKUP($A417,List2!$AD$4:$AD$49,1,FALSE)),0,1)</f>
        <v>0</v>
      </c>
      <c r="F417">
        <f>IF(ISNA(VLOOKUP($A417,List2!$AE$4:$AE$49,1,FALSE)),0,1)</f>
        <v>0</v>
      </c>
      <c r="G417">
        <f>IF(ISNA(VLOOKUP($A417,List2!$AF$4:$AF$49,1,FALSE)),0,1)</f>
        <v>0</v>
      </c>
      <c r="H417">
        <f>IF(ISNA(VLOOKUP($A417,List2!$AG$4:$AG$49,1,FALSE)),0,1)</f>
        <v>0</v>
      </c>
      <c r="I417" s="2">
        <f t="shared" si="16"/>
        <v>0</v>
      </c>
      <c r="L417" t="str">
        <f t="shared" si="17"/>
        <v/>
      </c>
    </row>
    <row r="418" spans="1:12" x14ac:dyDescent="0.25">
      <c r="A418" t="str">
        <f>List2!A418</f>
        <v>HV2080</v>
      </c>
      <c r="B418" t="str">
        <f>List2!B418</f>
        <v>Anglická gramatika pro právníky II.</v>
      </c>
      <c r="C418">
        <f>IF(ISNA(VLOOKUP($A418,List2!$AB$4:$AB$49,1,FALSE)),0,1)</f>
        <v>0</v>
      </c>
      <c r="D418">
        <f>IF(ISNA(VLOOKUP($A418,List2!$AC$4:$AC$49,1,FALSE)),0,1)</f>
        <v>0</v>
      </c>
      <c r="E418">
        <f>IF(ISNA(VLOOKUP($A418,List2!$AD$4:$AD$49,1,FALSE)),0,1)</f>
        <v>0</v>
      </c>
      <c r="F418">
        <f>IF(ISNA(VLOOKUP($A418,List2!$AE$4:$AE$49,1,FALSE)),0,1)</f>
        <v>0</v>
      </c>
      <c r="G418">
        <f>IF(ISNA(VLOOKUP($A418,List2!$AF$4:$AF$49,1,FALSE)),0,1)</f>
        <v>0</v>
      </c>
      <c r="H418">
        <f>IF(ISNA(VLOOKUP($A418,List2!$AG$4:$AG$49,1,FALSE)),0,1)</f>
        <v>0</v>
      </c>
      <c r="I418" s="2">
        <f t="shared" si="16"/>
        <v>0</v>
      </c>
      <c r="L418" t="str">
        <f t="shared" si="17"/>
        <v/>
      </c>
    </row>
    <row r="419" spans="1:12" x14ac:dyDescent="0.25">
      <c r="A419" t="str">
        <f>List2!A419</f>
        <v>HV2086</v>
      </c>
      <c r="B419" t="str">
        <f>List2!B419</f>
        <v>Letní škola – Základy business mediace</v>
      </c>
      <c r="C419">
        <f>IF(ISNA(VLOOKUP($A419,List2!$AB$4:$AB$49,1,FALSE)),0,1)</f>
        <v>0</v>
      </c>
      <c r="D419">
        <f>IF(ISNA(VLOOKUP($A419,List2!$AC$4:$AC$49,1,FALSE)),0,1)</f>
        <v>0</v>
      </c>
      <c r="E419">
        <f>IF(ISNA(VLOOKUP($A419,List2!$AD$4:$AD$49,1,FALSE)),0,1)</f>
        <v>0</v>
      </c>
      <c r="F419">
        <f>IF(ISNA(VLOOKUP($A419,List2!$AE$4:$AE$49,1,FALSE)),0,1)</f>
        <v>0</v>
      </c>
      <c r="G419">
        <f>IF(ISNA(VLOOKUP($A419,List2!$AF$4:$AF$49,1,FALSE)),0,1)</f>
        <v>0</v>
      </c>
      <c r="H419">
        <f>IF(ISNA(VLOOKUP($A419,List2!$AG$4:$AG$49,1,FALSE)),0,1)</f>
        <v>0</v>
      </c>
      <c r="I419" s="2">
        <f t="shared" si="16"/>
        <v>0</v>
      </c>
      <c r="L419" t="str">
        <f t="shared" si="17"/>
        <v/>
      </c>
    </row>
    <row r="420" spans="1:12" x14ac:dyDescent="0.25">
      <c r="A420" t="str">
        <f>List2!A420</f>
        <v>HV2088</v>
      </c>
      <c r="B420" t="str">
        <f>List2!B420</f>
        <v>Právo informačních a komunikačních technologií I</v>
      </c>
      <c r="C420">
        <f>IF(ISNA(VLOOKUP($A420,List2!$AB$4:$AB$49,1,FALSE)),0,1)</f>
        <v>0</v>
      </c>
      <c r="D420">
        <f>IF(ISNA(VLOOKUP($A420,List2!$AC$4:$AC$49,1,FALSE)),0,1)</f>
        <v>0</v>
      </c>
      <c r="E420">
        <f>IF(ISNA(VLOOKUP($A420,List2!$AD$4:$AD$49,1,FALSE)),0,1)</f>
        <v>0</v>
      </c>
      <c r="F420">
        <f>IF(ISNA(VLOOKUP($A420,List2!$AE$4:$AE$49,1,FALSE)),0,1)</f>
        <v>0</v>
      </c>
      <c r="G420">
        <f>IF(ISNA(VLOOKUP($A420,List2!$AF$4:$AF$49,1,FALSE)),0,1)</f>
        <v>0</v>
      </c>
      <c r="H420">
        <f>IF(ISNA(VLOOKUP($A420,List2!$AG$4:$AG$49,1,FALSE)),0,1)</f>
        <v>0</v>
      </c>
      <c r="I420" s="2">
        <f t="shared" si="16"/>
        <v>0</v>
      </c>
      <c r="L420" t="str">
        <f t="shared" si="17"/>
        <v/>
      </c>
    </row>
    <row r="421" spans="1:12" x14ac:dyDescent="0.25">
      <c r="A421" t="str">
        <f>List2!A421</f>
        <v>HV2089</v>
      </c>
      <c r="B421" t="str">
        <f>List2!B421</f>
        <v>Právo informačních a komunikačních technologií II</v>
      </c>
      <c r="C421">
        <f>IF(ISNA(VLOOKUP($A421,List2!$AB$4:$AB$49,1,FALSE)),0,1)</f>
        <v>0</v>
      </c>
      <c r="D421">
        <f>IF(ISNA(VLOOKUP($A421,List2!$AC$4:$AC$49,1,FALSE)),0,1)</f>
        <v>0</v>
      </c>
      <c r="E421">
        <f>IF(ISNA(VLOOKUP($A421,List2!$AD$4:$AD$49,1,FALSE)),0,1)</f>
        <v>0</v>
      </c>
      <c r="F421">
        <f>IF(ISNA(VLOOKUP($A421,List2!$AE$4:$AE$49,1,FALSE)),0,1)</f>
        <v>0</v>
      </c>
      <c r="G421">
        <f>IF(ISNA(VLOOKUP($A421,List2!$AF$4:$AF$49,1,FALSE)),0,1)</f>
        <v>0</v>
      </c>
      <c r="H421">
        <f>IF(ISNA(VLOOKUP($A421,List2!$AG$4:$AG$49,1,FALSE)),0,1)</f>
        <v>0</v>
      </c>
      <c r="I421" s="2">
        <f t="shared" si="16"/>
        <v>0</v>
      </c>
      <c r="L421" t="str">
        <f t="shared" si="17"/>
        <v/>
      </c>
    </row>
    <row r="422" spans="1:12" x14ac:dyDescent="0.25">
      <c r="A422" t="str">
        <f>List2!A422</f>
        <v>HV2100</v>
      </c>
      <c r="B422" t="str">
        <f>List2!B422</f>
        <v>Tělovýchovný kurz - zimní II</v>
      </c>
      <c r="C422">
        <f>IF(ISNA(VLOOKUP($A422,List2!$AB$4:$AB$49,1,FALSE)),0,1)</f>
        <v>0</v>
      </c>
      <c r="D422">
        <f>IF(ISNA(VLOOKUP($A422,List2!$AC$4:$AC$49,1,FALSE)),0,1)</f>
        <v>0</v>
      </c>
      <c r="E422">
        <f>IF(ISNA(VLOOKUP($A422,List2!$AD$4:$AD$49,1,FALSE)),0,1)</f>
        <v>0</v>
      </c>
      <c r="F422">
        <f>IF(ISNA(VLOOKUP($A422,List2!$AE$4:$AE$49,1,FALSE)),0,1)</f>
        <v>0</v>
      </c>
      <c r="G422">
        <f>IF(ISNA(VLOOKUP($A422,List2!$AF$4:$AF$49,1,FALSE)),0,1)</f>
        <v>0</v>
      </c>
      <c r="H422">
        <f>IF(ISNA(VLOOKUP($A422,List2!$AG$4:$AG$49,1,FALSE)),0,1)</f>
        <v>0</v>
      </c>
      <c r="I422" s="2">
        <f t="shared" si="16"/>
        <v>0</v>
      </c>
      <c r="L422" t="str">
        <f t="shared" si="17"/>
        <v/>
      </c>
    </row>
    <row r="423" spans="1:12" x14ac:dyDescent="0.25">
      <c r="A423" t="str">
        <f>List2!A423</f>
        <v>HV2102</v>
      </c>
      <c r="B423" t="str">
        <f>List2!B423</f>
        <v>Tělovýchovný kurz - letní II</v>
      </c>
      <c r="C423">
        <f>IF(ISNA(VLOOKUP($A423,List2!$AB$4:$AB$49,1,FALSE)),0,1)</f>
        <v>0</v>
      </c>
      <c r="D423">
        <f>IF(ISNA(VLOOKUP($A423,List2!$AC$4:$AC$49,1,FALSE)),0,1)</f>
        <v>0</v>
      </c>
      <c r="E423">
        <f>IF(ISNA(VLOOKUP($A423,List2!$AD$4:$AD$49,1,FALSE)),0,1)</f>
        <v>0</v>
      </c>
      <c r="F423">
        <f>IF(ISNA(VLOOKUP($A423,List2!$AE$4:$AE$49,1,FALSE)),0,1)</f>
        <v>0</v>
      </c>
      <c r="G423">
        <f>IF(ISNA(VLOOKUP($A423,List2!$AF$4:$AF$49,1,FALSE)),0,1)</f>
        <v>0</v>
      </c>
      <c r="H423">
        <f>IF(ISNA(VLOOKUP($A423,List2!$AG$4:$AG$49,1,FALSE)),0,1)</f>
        <v>0</v>
      </c>
      <c r="I423" s="2">
        <f t="shared" si="16"/>
        <v>0</v>
      </c>
      <c r="L423" t="str">
        <f t="shared" si="17"/>
        <v/>
      </c>
    </row>
    <row r="424" spans="1:12" x14ac:dyDescent="0.25">
      <c r="A424" t="str">
        <f>List2!A424</f>
        <v>HV2201</v>
      </c>
      <c r="B424" t="str">
        <f>List2!B424</f>
        <v>Zájmová tělesná výchova I.</v>
      </c>
      <c r="C424">
        <f>IF(ISNA(VLOOKUP($A424,List2!$AB$4:$AB$49,1,FALSE)),0,1)</f>
        <v>0</v>
      </c>
      <c r="D424">
        <f>IF(ISNA(VLOOKUP($A424,List2!$AC$4:$AC$49,1,FALSE)),0,1)</f>
        <v>0</v>
      </c>
      <c r="E424">
        <f>IF(ISNA(VLOOKUP($A424,List2!$AD$4:$AD$49,1,FALSE)),0,1)</f>
        <v>0</v>
      </c>
      <c r="F424">
        <f>IF(ISNA(VLOOKUP($A424,List2!$AE$4:$AE$49,1,FALSE)),0,1)</f>
        <v>0</v>
      </c>
      <c r="G424">
        <f>IF(ISNA(VLOOKUP($A424,List2!$AF$4:$AF$49,1,FALSE)),0,1)</f>
        <v>0</v>
      </c>
      <c r="H424">
        <f>IF(ISNA(VLOOKUP($A424,List2!$AG$4:$AG$49,1,FALSE)),0,1)</f>
        <v>0</v>
      </c>
      <c r="I424" s="2">
        <f t="shared" si="16"/>
        <v>0</v>
      </c>
      <c r="L424" t="str">
        <f t="shared" si="17"/>
        <v/>
      </c>
    </row>
    <row r="425" spans="1:12" x14ac:dyDescent="0.25">
      <c r="A425" t="str">
        <f>List2!A425</f>
        <v>HV2202</v>
      </c>
      <c r="B425" t="str">
        <f>List2!B425</f>
        <v>Zájmová tělesná výchova II.</v>
      </c>
      <c r="C425">
        <f>IF(ISNA(VLOOKUP($A425,List2!$AB$4:$AB$49,1,FALSE)),0,1)</f>
        <v>0</v>
      </c>
      <c r="D425">
        <f>IF(ISNA(VLOOKUP($A425,List2!$AC$4:$AC$49,1,FALSE)),0,1)</f>
        <v>0</v>
      </c>
      <c r="E425">
        <f>IF(ISNA(VLOOKUP($A425,List2!$AD$4:$AD$49,1,FALSE)),0,1)</f>
        <v>0</v>
      </c>
      <c r="F425">
        <f>IF(ISNA(VLOOKUP($A425,List2!$AE$4:$AE$49,1,FALSE)),0,1)</f>
        <v>0</v>
      </c>
      <c r="G425">
        <f>IF(ISNA(VLOOKUP($A425,List2!$AF$4:$AF$49,1,FALSE)),0,1)</f>
        <v>0</v>
      </c>
      <c r="H425">
        <f>IF(ISNA(VLOOKUP($A425,List2!$AG$4:$AG$49,1,FALSE)),0,1)</f>
        <v>0</v>
      </c>
      <c r="I425" s="2">
        <f t="shared" si="16"/>
        <v>0</v>
      </c>
      <c r="L425" t="str">
        <f t="shared" si="17"/>
        <v/>
      </c>
    </row>
    <row r="426" spans="1:12" x14ac:dyDescent="0.25">
      <c r="A426" t="str">
        <f>List2!A426</f>
        <v>HV2240</v>
      </c>
      <c r="B426" t="str">
        <f>List2!B426</f>
        <v>Vědecký seminář Ústava mezi právem a politikou</v>
      </c>
      <c r="C426">
        <f>IF(ISNA(VLOOKUP($A426,List2!$AB$4:$AB$49,1,FALSE)),0,1)</f>
        <v>0</v>
      </c>
      <c r="D426">
        <f>IF(ISNA(VLOOKUP($A426,List2!$AC$4:$AC$49,1,FALSE)),0,1)</f>
        <v>0</v>
      </c>
      <c r="E426">
        <f>IF(ISNA(VLOOKUP($A426,List2!$AD$4:$AD$49,1,FALSE)),0,1)</f>
        <v>0</v>
      </c>
      <c r="F426">
        <f>IF(ISNA(VLOOKUP($A426,List2!$AE$4:$AE$49,1,FALSE)),0,1)</f>
        <v>0</v>
      </c>
      <c r="G426">
        <f>IF(ISNA(VLOOKUP($A426,List2!$AF$4:$AF$49,1,FALSE)),0,1)</f>
        <v>0</v>
      </c>
      <c r="H426">
        <f>IF(ISNA(VLOOKUP($A426,List2!$AG$4:$AG$49,1,FALSE)),0,1)</f>
        <v>0</v>
      </c>
      <c r="I426" s="2">
        <f t="shared" si="16"/>
        <v>0</v>
      </c>
      <c r="L426" t="str">
        <f t="shared" si="17"/>
        <v/>
      </c>
    </row>
    <row r="427" spans="1:12" x14ac:dyDescent="0.25">
      <c r="A427" t="str">
        <f>List2!A427</f>
        <v>HV2901</v>
      </c>
      <c r="B427" t="str">
        <f>List2!B427</f>
        <v>SVOČ: Právní teorie a právní filozofie</v>
      </c>
      <c r="C427">
        <f>IF(ISNA(VLOOKUP($A427,List2!$AB$4:$AB$49,1,FALSE)),0,1)</f>
        <v>0</v>
      </c>
      <c r="D427">
        <f>IF(ISNA(VLOOKUP($A427,List2!$AC$4:$AC$49,1,FALSE)),0,1)</f>
        <v>0</v>
      </c>
      <c r="E427">
        <f>IF(ISNA(VLOOKUP($A427,List2!$AD$4:$AD$49,1,FALSE)),0,1)</f>
        <v>0</v>
      </c>
      <c r="F427">
        <f>IF(ISNA(VLOOKUP($A427,List2!$AE$4:$AE$49,1,FALSE)),0,1)</f>
        <v>0</v>
      </c>
      <c r="G427">
        <f>IF(ISNA(VLOOKUP($A427,List2!$AF$4:$AF$49,1,FALSE)),0,1)</f>
        <v>0</v>
      </c>
      <c r="H427">
        <f>IF(ISNA(VLOOKUP($A427,List2!$AG$4:$AG$49,1,FALSE)),0,1)</f>
        <v>0</v>
      </c>
      <c r="I427" s="2">
        <f t="shared" si="16"/>
        <v>0</v>
      </c>
      <c r="L427" t="str">
        <f t="shared" si="17"/>
        <v/>
      </c>
    </row>
    <row r="428" spans="1:12" x14ac:dyDescent="0.25">
      <c r="A428" t="str">
        <f>List2!A428</f>
        <v>HV2902</v>
      </c>
      <c r="B428" t="str">
        <f>List2!B428</f>
        <v>SVOČ: Právní historie</v>
      </c>
      <c r="C428">
        <f>IF(ISNA(VLOOKUP($A428,List2!$AB$4:$AB$49,1,FALSE)),0,1)</f>
        <v>0</v>
      </c>
      <c r="D428">
        <f>IF(ISNA(VLOOKUP($A428,List2!$AC$4:$AC$49,1,FALSE)),0,1)</f>
        <v>0</v>
      </c>
      <c r="E428">
        <f>IF(ISNA(VLOOKUP($A428,List2!$AD$4:$AD$49,1,FALSE)),0,1)</f>
        <v>0</v>
      </c>
      <c r="F428">
        <f>IF(ISNA(VLOOKUP($A428,List2!$AE$4:$AE$49,1,FALSE)),0,1)</f>
        <v>0</v>
      </c>
      <c r="G428">
        <f>IF(ISNA(VLOOKUP($A428,List2!$AF$4:$AF$49,1,FALSE)),0,1)</f>
        <v>0</v>
      </c>
      <c r="H428">
        <f>IF(ISNA(VLOOKUP($A428,List2!$AG$4:$AG$49,1,FALSE)),0,1)</f>
        <v>0</v>
      </c>
      <c r="I428" s="2">
        <f t="shared" si="16"/>
        <v>0</v>
      </c>
      <c r="L428" t="str">
        <f t="shared" si="17"/>
        <v/>
      </c>
    </row>
    <row r="429" spans="1:12" x14ac:dyDescent="0.25">
      <c r="A429" t="str">
        <f>List2!A429</f>
        <v>HV2903</v>
      </c>
      <c r="B429" t="str">
        <f>List2!B429</f>
        <v>SVOČ: Církevní právo</v>
      </c>
      <c r="C429">
        <f>IF(ISNA(VLOOKUP($A429,List2!$AB$4:$AB$49,1,FALSE)),0,1)</f>
        <v>0</v>
      </c>
      <c r="D429">
        <f>IF(ISNA(VLOOKUP($A429,List2!$AC$4:$AC$49,1,FALSE)),0,1)</f>
        <v>0</v>
      </c>
      <c r="E429">
        <f>IF(ISNA(VLOOKUP($A429,List2!$AD$4:$AD$49,1,FALSE)),0,1)</f>
        <v>0</v>
      </c>
      <c r="F429">
        <f>IF(ISNA(VLOOKUP($A429,List2!$AE$4:$AE$49,1,FALSE)),0,1)</f>
        <v>0</v>
      </c>
      <c r="G429">
        <f>IF(ISNA(VLOOKUP($A429,List2!$AF$4:$AF$49,1,FALSE)),0,1)</f>
        <v>0</v>
      </c>
      <c r="H429">
        <f>IF(ISNA(VLOOKUP($A429,List2!$AG$4:$AG$49,1,FALSE)),0,1)</f>
        <v>0</v>
      </c>
      <c r="I429" s="2">
        <f t="shared" si="16"/>
        <v>0</v>
      </c>
      <c r="L429" t="str">
        <f t="shared" si="17"/>
        <v/>
      </c>
    </row>
    <row r="430" spans="1:12" x14ac:dyDescent="0.25">
      <c r="A430" t="str">
        <f>List2!A430</f>
        <v>HV2904</v>
      </c>
      <c r="B430" t="str">
        <f>List2!B430</f>
        <v>SVOČ: Ústavní právo</v>
      </c>
      <c r="C430">
        <f>IF(ISNA(VLOOKUP($A430,List2!$AB$4:$AB$49,1,FALSE)),0,1)</f>
        <v>0</v>
      </c>
      <c r="D430">
        <f>IF(ISNA(VLOOKUP($A430,List2!$AC$4:$AC$49,1,FALSE)),0,1)</f>
        <v>0</v>
      </c>
      <c r="E430">
        <f>IF(ISNA(VLOOKUP($A430,List2!$AD$4:$AD$49,1,FALSE)),0,1)</f>
        <v>0</v>
      </c>
      <c r="F430">
        <f>IF(ISNA(VLOOKUP($A430,List2!$AE$4:$AE$49,1,FALSE)),0,1)</f>
        <v>0</v>
      </c>
      <c r="G430">
        <f>IF(ISNA(VLOOKUP($A430,List2!$AF$4:$AF$49,1,FALSE)),0,1)</f>
        <v>0</v>
      </c>
      <c r="H430">
        <f>IF(ISNA(VLOOKUP($A430,List2!$AG$4:$AG$49,1,FALSE)),0,1)</f>
        <v>0</v>
      </c>
      <c r="I430" s="2">
        <f t="shared" si="16"/>
        <v>0</v>
      </c>
      <c r="L430" t="str">
        <f t="shared" si="17"/>
        <v/>
      </c>
    </row>
    <row r="431" spans="1:12" x14ac:dyDescent="0.25">
      <c r="A431" t="str">
        <f>List2!A431</f>
        <v>HV2905</v>
      </c>
      <c r="B431" t="str">
        <f>List2!B431</f>
        <v>SVOČ: Právo a ekonomie</v>
      </c>
      <c r="C431">
        <f>IF(ISNA(VLOOKUP($A431,List2!$AB$4:$AB$49,1,FALSE)),0,1)</f>
        <v>0</v>
      </c>
      <c r="D431">
        <f>IF(ISNA(VLOOKUP($A431,List2!$AC$4:$AC$49,1,FALSE)),0,1)</f>
        <v>0</v>
      </c>
      <c r="E431">
        <f>IF(ISNA(VLOOKUP($A431,List2!$AD$4:$AD$49,1,FALSE)),0,1)</f>
        <v>0</v>
      </c>
      <c r="F431">
        <f>IF(ISNA(VLOOKUP($A431,List2!$AE$4:$AE$49,1,FALSE)),0,1)</f>
        <v>0</v>
      </c>
      <c r="G431">
        <f>IF(ISNA(VLOOKUP($A431,List2!$AF$4:$AF$49,1,FALSE)),0,1)</f>
        <v>0</v>
      </c>
      <c r="H431">
        <f>IF(ISNA(VLOOKUP($A431,List2!$AG$4:$AG$49,1,FALSE)),0,1)</f>
        <v>0</v>
      </c>
      <c r="I431" s="2">
        <f t="shared" si="16"/>
        <v>0</v>
      </c>
      <c r="L431" t="str">
        <f t="shared" si="17"/>
        <v/>
      </c>
    </row>
    <row r="432" spans="1:12" x14ac:dyDescent="0.25">
      <c r="A432" t="str">
        <f>List2!A432</f>
        <v>HV2906</v>
      </c>
      <c r="B432" t="str">
        <f>List2!B432</f>
        <v>SVOČ: Mezinárodní právo a mezinárodní vztahy</v>
      </c>
      <c r="C432">
        <f>IF(ISNA(VLOOKUP($A432,List2!$AB$4:$AB$49,1,FALSE)),0,1)</f>
        <v>0</v>
      </c>
      <c r="D432">
        <f>IF(ISNA(VLOOKUP($A432,List2!$AC$4:$AC$49,1,FALSE)),0,1)</f>
        <v>0</v>
      </c>
      <c r="E432">
        <f>IF(ISNA(VLOOKUP($A432,List2!$AD$4:$AD$49,1,FALSE)),0,1)</f>
        <v>0</v>
      </c>
      <c r="F432">
        <f>IF(ISNA(VLOOKUP($A432,List2!$AE$4:$AE$49,1,FALSE)),0,1)</f>
        <v>0</v>
      </c>
      <c r="G432">
        <f>IF(ISNA(VLOOKUP($A432,List2!$AF$4:$AF$49,1,FALSE)),0,1)</f>
        <v>0</v>
      </c>
      <c r="H432">
        <f>IF(ISNA(VLOOKUP($A432,List2!$AG$4:$AG$49,1,FALSE)),0,1)</f>
        <v>0</v>
      </c>
      <c r="I432" s="2">
        <f t="shared" si="16"/>
        <v>0</v>
      </c>
      <c r="L432" t="str">
        <f t="shared" si="17"/>
        <v/>
      </c>
    </row>
    <row r="433" spans="1:12" x14ac:dyDescent="0.25">
      <c r="A433" t="str">
        <f>List2!A433</f>
        <v>HV2907</v>
      </c>
      <c r="B433" t="str">
        <f>List2!B433</f>
        <v>SVOČ: Právní dovednosti</v>
      </c>
      <c r="C433">
        <f>IF(ISNA(VLOOKUP($A433,List2!$AB$4:$AB$49,1,FALSE)),0,1)</f>
        <v>0</v>
      </c>
      <c r="D433">
        <f>IF(ISNA(VLOOKUP($A433,List2!$AC$4:$AC$49,1,FALSE)),0,1)</f>
        <v>0</v>
      </c>
      <c r="E433">
        <f>IF(ISNA(VLOOKUP($A433,List2!$AD$4:$AD$49,1,FALSE)),0,1)</f>
        <v>0</v>
      </c>
      <c r="F433">
        <f>IF(ISNA(VLOOKUP($A433,List2!$AE$4:$AE$49,1,FALSE)),0,1)</f>
        <v>0</v>
      </c>
      <c r="G433">
        <f>IF(ISNA(VLOOKUP($A433,List2!$AF$4:$AF$49,1,FALSE)),0,1)</f>
        <v>0</v>
      </c>
      <c r="H433">
        <f>IF(ISNA(VLOOKUP($A433,List2!$AG$4:$AG$49,1,FALSE)),0,1)</f>
        <v>0</v>
      </c>
      <c r="I433" s="2">
        <f t="shared" si="16"/>
        <v>0</v>
      </c>
      <c r="L433" t="str">
        <f t="shared" si="17"/>
        <v/>
      </c>
    </row>
    <row r="434" spans="1:12" x14ac:dyDescent="0.25">
      <c r="A434" t="str">
        <f>List2!A434</f>
        <v>HV2908</v>
      </c>
      <c r="B434" t="str">
        <f>List2!B434</f>
        <v>SVOČ: Autorské právo a práva průmyslová</v>
      </c>
      <c r="C434">
        <f>IF(ISNA(VLOOKUP($A434,List2!$AB$4:$AB$49,1,FALSE)),0,1)</f>
        <v>0</v>
      </c>
      <c r="D434">
        <f>IF(ISNA(VLOOKUP($A434,List2!$AC$4:$AC$49,1,FALSE)),0,1)</f>
        <v>0</v>
      </c>
      <c r="E434">
        <f>IF(ISNA(VLOOKUP($A434,List2!$AD$4:$AD$49,1,FALSE)),0,1)</f>
        <v>0</v>
      </c>
      <c r="F434">
        <f>IF(ISNA(VLOOKUP($A434,List2!$AE$4:$AE$49,1,FALSE)),0,1)</f>
        <v>0</v>
      </c>
      <c r="G434">
        <f>IF(ISNA(VLOOKUP($A434,List2!$AF$4:$AF$49,1,FALSE)),0,1)</f>
        <v>0</v>
      </c>
      <c r="H434">
        <f>IF(ISNA(VLOOKUP($A434,List2!$AG$4:$AG$49,1,FALSE)),0,1)</f>
        <v>0</v>
      </c>
      <c r="I434" s="2">
        <f t="shared" si="16"/>
        <v>0</v>
      </c>
      <c r="L434" t="str">
        <f t="shared" si="17"/>
        <v/>
      </c>
    </row>
    <row r="435" spans="1:12" x14ac:dyDescent="0.25">
      <c r="A435" t="str">
        <f>List2!A435</f>
        <v>HV2909</v>
      </c>
      <c r="B435" t="str">
        <f>List2!B435</f>
        <v>SVOČ: Evropské právo</v>
      </c>
      <c r="C435">
        <f>IF(ISNA(VLOOKUP($A435,List2!$AB$4:$AB$49,1,FALSE)),0,1)</f>
        <v>0</v>
      </c>
      <c r="D435">
        <f>IF(ISNA(VLOOKUP($A435,List2!$AC$4:$AC$49,1,FALSE)),0,1)</f>
        <v>0</v>
      </c>
      <c r="E435">
        <f>IF(ISNA(VLOOKUP($A435,List2!$AD$4:$AD$49,1,FALSE)),0,1)</f>
        <v>0</v>
      </c>
      <c r="F435">
        <f>IF(ISNA(VLOOKUP($A435,List2!$AE$4:$AE$49,1,FALSE)),0,1)</f>
        <v>0</v>
      </c>
      <c r="G435">
        <f>IF(ISNA(VLOOKUP($A435,List2!$AF$4:$AF$49,1,FALSE)),0,1)</f>
        <v>0</v>
      </c>
      <c r="H435">
        <f>IF(ISNA(VLOOKUP($A435,List2!$AG$4:$AG$49,1,FALSE)),0,1)</f>
        <v>0</v>
      </c>
      <c r="I435" s="2">
        <f t="shared" si="16"/>
        <v>0</v>
      </c>
      <c r="L435" t="str">
        <f t="shared" si="17"/>
        <v/>
      </c>
    </row>
    <row r="436" spans="1:12" x14ac:dyDescent="0.25">
      <c r="A436" t="str">
        <f>List2!A436</f>
        <v>HV2910</v>
      </c>
      <c r="B436" t="str">
        <f>List2!B436</f>
        <v>SVOČ: Pracovní právo</v>
      </c>
      <c r="C436">
        <f>IF(ISNA(VLOOKUP($A436,List2!$AB$4:$AB$49,1,FALSE)),0,1)</f>
        <v>0</v>
      </c>
      <c r="D436">
        <f>IF(ISNA(VLOOKUP($A436,List2!$AC$4:$AC$49,1,FALSE)),0,1)</f>
        <v>0</v>
      </c>
      <c r="E436">
        <f>IF(ISNA(VLOOKUP($A436,List2!$AD$4:$AD$49,1,FALSE)),0,1)</f>
        <v>0</v>
      </c>
      <c r="F436">
        <f>IF(ISNA(VLOOKUP($A436,List2!$AE$4:$AE$49,1,FALSE)),0,1)</f>
        <v>0</v>
      </c>
      <c r="G436">
        <f>IF(ISNA(VLOOKUP($A436,List2!$AF$4:$AF$49,1,FALSE)),0,1)</f>
        <v>0</v>
      </c>
      <c r="H436">
        <f>IF(ISNA(VLOOKUP($A436,List2!$AG$4:$AG$49,1,FALSE)),0,1)</f>
        <v>0</v>
      </c>
      <c r="I436" s="2">
        <f t="shared" si="16"/>
        <v>0</v>
      </c>
      <c r="L436" t="str">
        <f t="shared" si="17"/>
        <v/>
      </c>
    </row>
    <row r="437" spans="1:12" x14ac:dyDescent="0.25">
      <c r="A437" t="str">
        <f>List2!A437</f>
        <v>HV2911</v>
      </c>
      <c r="B437" t="str">
        <f>List2!B437</f>
        <v>SVOČ: Právo sociálního zabezpečení</v>
      </c>
      <c r="C437">
        <f>IF(ISNA(VLOOKUP($A437,List2!$AB$4:$AB$49,1,FALSE)),0,1)</f>
        <v>0</v>
      </c>
      <c r="D437">
        <f>IF(ISNA(VLOOKUP($A437,List2!$AC$4:$AC$49,1,FALSE)),0,1)</f>
        <v>0</v>
      </c>
      <c r="E437">
        <f>IF(ISNA(VLOOKUP($A437,List2!$AD$4:$AD$49,1,FALSE)),0,1)</f>
        <v>0</v>
      </c>
      <c r="F437">
        <f>IF(ISNA(VLOOKUP($A437,List2!$AE$4:$AE$49,1,FALSE)),0,1)</f>
        <v>0</v>
      </c>
      <c r="G437">
        <f>IF(ISNA(VLOOKUP($A437,List2!$AF$4:$AF$49,1,FALSE)),0,1)</f>
        <v>0</v>
      </c>
      <c r="H437">
        <f>IF(ISNA(VLOOKUP($A437,List2!$AG$4:$AG$49,1,FALSE)),0,1)</f>
        <v>0</v>
      </c>
      <c r="I437" s="2">
        <f t="shared" si="16"/>
        <v>0</v>
      </c>
      <c r="L437" t="str">
        <f t="shared" si="17"/>
        <v/>
      </c>
    </row>
    <row r="438" spans="1:12" x14ac:dyDescent="0.25">
      <c r="A438" t="str">
        <f>List2!A438</f>
        <v>HV2912</v>
      </c>
      <c r="B438" t="str">
        <f>List2!B438</f>
        <v>SVOČ: Občanské právo hmotné</v>
      </c>
      <c r="C438">
        <f>IF(ISNA(VLOOKUP($A438,List2!$AB$4:$AB$49,1,FALSE)),0,1)</f>
        <v>0</v>
      </c>
      <c r="D438">
        <f>IF(ISNA(VLOOKUP($A438,List2!$AC$4:$AC$49,1,FALSE)),0,1)</f>
        <v>0</v>
      </c>
      <c r="E438">
        <f>IF(ISNA(VLOOKUP($A438,List2!$AD$4:$AD$49,1,FALSE)),0,1)</f>
        <v>0</v>
      </c>
      <c r="F438">
        <f>IF(ISNA(VLOOKUP($A438,List2!$AE$4:$AE$49,1,FALSE)),0,1)</f>
        <v>0</v>
      </c>
      <c r="G438">
        <f>IF(ISNA(VLOOKUP($A438,List2!$AF$4:$AF$49,1,FALSE)),0,1)</f>
        <v>0</v>
      </c>
      <c r="H438">
        <f>IF(ISNA(VLOOKUP($A438,List2!$AG$4:$AG$49,1,FALSE)),0,1)</f>
        <v>0</v>
      </c>
      <c r="I438" s="2">
        <f t="shared" si="16"/>
        <v>0</v>
      </c>
      <c r="L438" t="str">
        <f t="shared" si="17"/>
        <v/>
      </c>
    </row>
    <row r="439" spans="1:12" x14ac:dyDescent="0.25">
      <c r="A439" t="str">
        <f>List2!A439</f>
        <v>HV2913</v>
      </c>
      <c r="B439" t="str">
        <f>List2!B439</f>
        <v>SVOČ: Občanské právo procesní</v>
      </c>
      <c r="C439">
        <f>IF(ISNA(VLOOKUP($A439,List2!$AB$4:$AB$49,1,FALSE)),0,1)</f>
        <v>0</v>
      </c>
      <c r="D439">
        <f>IF(ISNA(VLOOKUP($A439,List2!$AC$4:$AC$49,1,FALSE)),0,1)</f>
        <v>0</v>
      </c>
      <c r="E439">
        <f>IF(ISNA(VLOOKUP($A439,List2!$AD$4:$AD$49,1,FALSE)),0,1)</f>
        <v>0</v>
      </c>
      <c r="F439">
        <f>IF(ISNA(VLOOKUP($A439,List2!$AE$4:$AE$49,1,FALSE)),0,1)</f>
        <v>0</v>
      </c>
      <c r="G439">
        <f>IF(ISNA(VLOOKUP($A439,List2!$AF$4:$AF$49,1,FALSE)),0,1)</f>
        <v>0</v>
      </c>
      <c r="H439">
        <f>IF(ISNA(VLOOKUP($A439,List2!$AG$4:$AG$49,1,FALSE)),0,1)</f>
        <v>0</v>
      </c>
      <c r="I439" s="2">
        <f t="shared" si="16"/>
        <v>0</v>
      </c>
      <c r="L439" t="str">
        <f t="shared" si="17"/>
        <v/>
      </c>
    </row>
    <row r="440" spans="1:12" x14ac:dyDescent="0.25">
      <c r="A440" t="str">
        <f>List2!A440</f>
        <v>HV2914</v>
      </c>
      <c r="B440" t="str">
        <f>List2!B440</f>
        <v>SVOČ: Obchodní právo</v>
      </c>
      <c r="C440">
        <f>IF(ISNA(VLOOKUP($A440,List2!$AB$4:$AB$49,1,FALSE)),0,1)</f>
        <v>0</v>
      </c>
      <c r="D440">
        <f>IF(ISNA(VLOOKUP($A440,List2!$AC$4:$AC$49,1,FALSE)),0,1)</f>
        <v>0</v>
      </c>
      <c r="E440">
        <f>IF(ISNA(VLOOKUP($A440,List2!$AD$4:$AD$49,1,FALSE)),0,1)</f>
        <v>0</v>
      </c>
      <c r="F440">
        <f>IF(ISNA(VLOOKUP($A440,List2!$AE$4:$AE$49,1,FALSE)),0,1)</f>
        <v>0</v>
      </c>
      <c r="G440">
        <f>IF(ISNA(VLOOKUP($A440,List2!$AF$4:$AF$49,1,FALSE)),0,1)</f>
        <v>0</v>
      </c>
      <c r="H440">
        <f>IF(ISNA(VLOOKUP($A440,List2!$AG$4:$AG$49,1,FALSE)),0,1)</f>
        <v>0</v>
      </c>
      <c r="I440" s="2">
        <f t="shared" si="16"/>
        <v>0</v>
      </c>
      <c r="L440" t="str">
        <f t="shared" si="17"/>
        <v/>
      </c>
    </row>
    <row r="441" spans="1:12" x14ac:dyDescent="0.25">
      <c r="A441" t="str">
        <f>List2!A441</f>
        <v>HV2915</v>
      </c>
      <c r="B441" t="str">
        <f>List2!B441</f>
        <v>SVOČ: Trestní právo, kriminologie, kriminalistika</v>
      </c>
      <c r="C441">
        <f>IF(ISNA(VLOOKUP($A441,List2!$AB$4:$AB$49,1,FALSE)),0,1)</f>
        <v>0</v>
      </c>
      <c r="D441">
        <f>IF(ISNA(VLOOKUP($A441,List2!$AC$4:$AC$49,1,FALSE)),0,1)</f>
        <v>0</v>
      </c>
      <c r="E441">
        <f>IF(ISNA(VLOOKUP($A441,List2!$AD$4:$AD$49,1,FALSE)),0,1)</f>
        <v>0</v>
      </c>
      <c r="F441">
        <f>IF(ISNA(VLOOKUP($A441,List2!$AE$4:$AE$49,1,FALSE)),0,1)</f>
        <v>0</v>
      </c>
      <c r="G441">
        <f>IF(ISNA(VLOOKUP($A441,List2!$AF$4:$AF$49,1,FALSE)),0,1)</f>
        <v>0</v>
      </c>
      <c r="H441">
        <f>IF(ISNA(VLOOKUP($A441,List2!$AG$4:$AG$49,1,FALSE)),0,1)</f>
        <v>0</v>
      </c>
      <c r="I441" s="2">
        <f t="shared" si="16"/>
        <v>0</v>
      </c>
      <c r="L441" t="str">
        <f t="shared" si="17"/>
        <v/>
      </c>
    </row>
    <row r="442" spans="1:12" x14ac:dyDescent="0.25">
      <c r="A442" t="str">
        <f>List2!A442</f>
        <v>HV2916</v>
      </c>
      <c r="B442" t="str">
        <f>List2!B442</f>
        <v>SVOČ: Správní právo</v>
      </c>
      <c r="C442">
        <f>IF(ISNA(VLOOKUP($A442,List2!$AB$4:$AB$49,1,FALSE)),0,1)</f>
        <v>0</v>
      </c>
      <c r="D442">
        <f>IF(ISNA(VLOOKUP($A442,List2!$AC$4:$AC$49,1,FALSE)),0,1)</f>
        <v>0</v>
      </c>
      <c r="E442">
        <f>IF(ISNA(VLOOKUP($A442,List2!$AD$4:$AD$49,1,FALSE)),0,1)</f>
        <v>0</v>
      </c>
      <c r="F442">
        <f>IF(ISNA(VLOOKUP($A442,List2!$AE$4:$AE$49,1,FALSE)),0,1)</f>
        <v>0</v>
      </c>
      <c r="G442">
        <f>IF(ISNA(VLOOKUP($A442,List2!$AF$4:$AF$49,1,FALSE)),0,1)</f>
        <v>0</v>
      </c>
      <c r="H442">
        <f>IF(ISNA(VLOOKUP($A442,List2!$AG$4:$AG$49,1,FALSE)),0,1)</f>
        <v>0</v>
      </c>
      <c r="I442" s="2">
        <f t="shared" si="16"/>
        <v>0</v>
      </c>
      <c r="L442" t="str">
        <f t="shared" si="17"/>
        <v/>
      </c>
    </row>
    <row r="443" spans="1:12" x14ac:dyDescent="0.25">
      <c r="A443" t="str">
        <f>List2!A443</f>
        <v>HV2917</v>
      </c>
      <c r="B443" t="str">
        <f>List2!B443</f>
        <v>SVOČ: Finanční právo fiskální - rozpočtové právo a daňové právo</v>
      </c>
      <c r="C443">
        <f>IF(ISNA(VLOOKUP($A443,List2!$AB$4:$AB$49,1,FALSE)),0,1)</f>
        <v>0</v>
      </c>
      <c r="D443">
        <f>IF(ISNA(VLOOKUP($A443,List2!$AC$4:$AC$49,1,FALSE)),0,1)</f>
        <v>0</v>
      </c>
      <c r="E443">
        <f>IF(ISNA(VLOOKUP($A443,List2!$AD$4:$AD$49,1,FALSE)),0,1)</f>
        <v>0</v>
      </c>
      <c r="F443">
        <f>IF(ISNA(VLOOKUP($A443,List2!$AE$4:$AE$49,1,FALSE)),0,1)</f>
        <v>0</v>
      </c>
      <c r="G443">
        <f>IF(ISNA(VLOOKUP($A443,List2!$AF$4:$AF$49,1,FALSE)),0,1)</f>
        <v>0</v>
      </c>
      <c r="H443">
        <f>IF(ISNA(VLOOKUP($A443,List2!$AG$4:$AG$49,1,FALSE)),0,1)</f>
        <v>0</v>
      </c>
      <c r="I443" s="2">
        <f t="shared" si="16"/>
        <v>0</v>
      </c>
      <c r="L443" t="str">
        <f t="shared" si="17"/>
        <v/>
      </c>
    </row>
    <row r="444" spans="1:12" x14ac:dyDescent="0.25">
      <c r="A444" t="str">
        <f>List2!A444</f>
        <v>HV2918</v>
      </c>
      <c r="B444" t="str">
        <f>List2!B444</f>
        <v>SVOČ: Finanční právo nefiskální - bankovní právo, pojišťovací právo a právo finančního trhu</v>
      </c>
      <c r="C444">
        <f>IF(ISNA(VLOOKUP($A444,List2!$AB$4:$AB$49,1,FALSE)),0,1)</f>
        <v>0</v>
      </c>
      <c r="D444">
        <f>IF(ISNA(VLOOKUP($A444,List2!$AC$4:$AC$49,1,FALSE)),0,1)</f>
        <v>0</v>
      </c>
      <c r="E444">
        <f>IF(ISNA(VLOOKUP($A444,List2!$AD$4:$AD$49,1,FALSE)),0,1)</f>
        <v>0</v>
      </c>
      <c r="F444">
        <f>IF(ISNA(VLOOKUP($A444,List2!$AE$4:$AE$49,1,FALSE)),0,1)</f>
        <v>0</v>
      </c>
      <c r="G444">
        <f>IF(ISNA(VLOOKUP($A444,List2!$AF$4:$AF$49,1,FALSE)),0,1)</f>
        <v>0</v>
      </c>
      <c r="H444">
        <f>IF(ISNA(VLOOKUP($A444,List2!$AG$4:$AG$49,1,FALSE)),0,1)</f>
        <v>0</v>
      </c>
      <c r="I444" s="2">
        <f t="shared" si="16"/>
        <v>0</v>
      </c>
      <c r="L444" t="str">
        <f t="shared" si="17"/>
        <v/>
      </c>
    </row>
    <row r="445" spans="1:12" x14ac:dyDescent="0.25">
      <c r="A445" t="str">
        <f>List2!A445</f>
        <v>HV2919</v>
      </c>
      <c r="B445" t="str">
        <f>List2!B445</f>
        <v>SVOČ: Právo a ekologie</v>
      </c>
      <c r="C445">
        <f>IF(ISNA(VLOOKUP($A445,List2!$AB$4:$AB$49,1,FALSE)),0,1)</f>
        <v>0</v>
      </c>
      <c r="D445">
        <f>IF(ISNA(VLOOKUP($A445,List2!$AC$4:$AC$49,1,FALSE)),0,1)</f>
        <v>0</v>
      </c>
      <c r="E445">
        <f>IF(ISNA(VLOOKUP($A445,List2!$AD$4:$AD$49,1,FALSE)),0,1)</f>
        <v>0</v>
      </c>
      <c r="F445">
        <f>IF(ISNA(VLOOKUP($A445,List2!$AE$4:$AE$49,1,FALSE)),0,1)</f>
        <v>0</v>
      </c>
      <c r="G445">
        <f>IF(ISNA(VLOOKUP($A445,List2!$AF$4:$AF$49,1,FALSE)),0,1)</f>
        <v>0</v>
      </c>
      <c r="H445">
        <f>IF(ISNA(VLOOKUP($A445,List2!$AG$4:$AG$49,1,FALSE)),0,1)</f>
        <v>0</v>
      </c>
      <c r="I445" s="2">
        <f t="shared" si="16"/>
        <v>0</v>
      </c>
      <c r="L445" t="str">
        <f t="shared" si="17"/>
        <v/>
      </c>
    </row>
    <row r="446" spans="1:12" x14ac:dyDescent="0.25">
      <c r="A446" t="str">
        <f>List2!A446</f>
        <v>HV2920</v>
      </c>
      <c r="B446" t="str">
        <f>List2!B446</f>
        <v>SVOČ: Zdravotnické právo</v>
      </c>
      <c r="C446">
        <f>IF(ISNA(VLOOKUP($A446,List2!$AB$4:$AB$49,1,FALSE)),0,1)</f>
        <v>0</v>
      </c>
      <c r="D446">
        <f>IF(ISNA(VLOOKUP($A446,List2!$AC$4:$AC$49,1,FALSE)),0,1)</f>
        <v>0</v>
      </c>
      <c r="E446">
        <f>IF(ISNA(VLOOKUP($A446,List2!$AD$4:$AD$49,1,FALSE)),0,1)</f>
        <v>0</v>
      </c>
      <c r="F446">
        <f>IF(ISNA(VLOOKUP($A446,List2!$AE$4:$AE$49,1,FALSE)),0,1)</f>
        <v>0</v>
      </c>
      <c r="G446">
        <f>IF(ISNA(VLOOKUP($A446,List2!$AF$4:$AF$49,1,FALSE)),0,1)</f>
        <v>0</v>
      </c>
      <c r="H446">
        <f>IF(ISNA(VLOOKUP($A446,List2!$AG$4:$AG$49,1,FALSE)),0,1)</f>
        <v>0</v>
      </c>
      <c r="I446" s="2">
        <f t="shared" si="16"/>
        <v>0</v>
      </c>
      <c r="L446" t="str">
        <f t="shared" si="17"/>
        <v/>
      </c>
    </row>
    <row r="447" spans="1:12" x14ac:dyDescent="0.25">
      <c r="A447" t="str">
        <f>List2!A447</f>
        <v>HV2921</v>
      </c>
      <c r="B447" t="str">
        <f>List2!B447</f>
        <v>SVOČ: Lawyering Skills</v>
      </c>
      <c r="C447">
        <f>IF(ISNA(VLOOKUP($A447,List2!$AB$4:$AB$49,1,FALSE)),0,1)</f>
        <v>0</v>
      </c>
      <c r="D447">
        <f>IF(ISNA(VLOOKUP($A447,List2!$AC$4:$AC$49,1,FALSE)),0,1)</f>
        <v>0</v>
      </c>
      <c r="E447">
        <f>IF(ISNA(VLOOKUP($A447,List2!$AD$4:$AD$49,1,FALSE)),0,1)</f>
        <v>0</v>
      </c>
      <c r="F447">
        <f>IF(ISNA(VLOOKUP($A447,List2!$AE$4:$AE$49,1,FALSE)),0,1)</f>
        <v>0</v>
      </c>
      <c r="G447">
        <f>IF(ISNA(VLOOKUP($A447,List2!$AF$4:$AF$49,1,FALSE)),0,1)</f>
        <v>0</v>
      </c>
      <c r="H447">
        <f>IF(ISNA(VLOOKUP($A447,List2!$AG$4:$AG$49,1,FALSE)),0,1)</f>
        <v>0</v>
      </c>
      <c r="I447" s="2">
        <f t="shared" si="16"/>
        <v>0</v>
      </c>
      <c r="L447" t="str">
        <f t="shared" si="17"/>
        <v/>
      </c>
    </row>
    <row r="448" spans="1:12" x14ac:dyDescent="0.25">
      <c r="A448" t="str">
        <f>List2!A448</f>
        <v>HV2922</v>
      </c>
      <c r="B448" t="str">
        <f>List2!B448</f>
        <v>SVOČ: Mezinárodní právo soukromé</v>
      </c>
      <c r="C448">
        <f>IF(ISNA(VLOOKUP($A448,List2!$AB$4:$AB$49,1,FALSE)),0,1)</f>
        <v>0</v>
      </c>
      <c r="D448">
        <f>IF(ISNA(VLOOKUP($A448,List2!$AC$4:$AC$49,1,FALSE)),0,1)</f>
        <v>0</v>
      </c>
      <c r="E448">
        <f>IF(ISNA(VLOOKUP($A448,List2!$AD$4:$AD$49,1,FALSE)),0,1)</f>
        <v>0</v>
      </c>
      <c r="F448">
        <f>IF(ISNA(VLOOKUP($A448,List2!$AE$4:$AE$49,1,FALSE)),0,1)</f>
        <v>0</v>
      </c>
      <c r="G448">
        <f>IF(ISNA(VLOOKUP($A448,List2!$AF$4:$AF$49,1,FALSE)),0,1)</f>
        <v>0</v>
      </c>
      <c r="H448">
        <f>IF(ISNA(VLOOKUP($A448,List2!$AG$4:$AG$49,1,FALSE)),0,1)</f>
        <v>0</v>
      </c>
      <c r="I448" s="2">
        <f t="shared" si="16"/>
        <v>0</v>
      </c>
      <c r="L448" t="str">
        <f t="shared" si="17"/>
        <v/>
      </c>
    </row>
    <row r="449" spans="1:12" x14ac:dyDescent="0.25">
      <c r="A449" t="str">
        <f>List2!A449</f>
        <v>HV2923</v>
      </c>
      <c r="B449" t="str">
        <f>List2!B449</f>
        <v>SVOČ: Politologie a sociologie</v>
      </c>
      <c r="C449">
        <f>IF(ISNA(VLOOKUP($A449,List2!$AB$4:$AB$49,1,FALSE)),0,1)</f>
        <v>0</v>
      </c>
      <c r="D449">
        <f>IF(ISNA(VLOOKUP($A449,List2!$AC$4:$AC$49,1,FALSE)),0,1)</f>
        <v>0</v>
      </c>
      <c r="E449">
        <f>IF(ISNA(VLOOKUP($A449,List2!$AD$4:$AD$49,1,FALSE)),0,1)</f>
        <v>0</v>
      </c>
      <c r="F449">
        <f>IF(ISNA(VLOOKUP($A449,List2!$AE$4:$AE$49,1,FALSE)),0,1)</f>
        <v>0</v>
      </c>
      <c r="G449">
        <f>IF(ISNA(VLOOKUP($A449,List2!$AF$4:$AF$49,1,FALSE)),0,1)</f>
        <v>0</v>
      </c>
      <c r="H449">
        <f>IF(ISNA(VLOOKUP($A449,List2!$AG$4:$AG$49,1,FALSE)),0,1)</f>
        <v>0</v>
      </c>
      <c r="I449" s="2">
        <f t="shared" si="16"/>
        <v>0</v>
      </c>
      <c r="L449" t="str">
        <f t="shared" si="17"/>
        <v/>
      </c>
    </row>
    <row r="450" spans="1:12" x14ac:dyDescent="0.25">
      <c r="A450" t="str">
        <f>List2!A450</f>
        <v>HV2924</v>
      </c>
      <c r="B450" t="str">
        <f>List2!B450</f>
        <v>SVOČ: Finance a podnikání</v>
      </c>
      <c r="C450">
        <f>IF(ISNA(VLOOKUP($A450,List2!$AB$4:$AB$49,1,FALSE)),0,1)</f>
        <v>0</v>
      </c>
      <c r="D450">
        <f>IF(ISNA(VLOOKUP($A450,List2!$AC$4:$AC$49,1,FALSE)),0,1)</f>
        <v>0</v>
      </c>
      <c r="E450">
        <f>IF(ISNA(VLOOKUP($A450,List2!$AD$4:$AD$49,1,FALSE)),0,1)</f>
        <v>0</v>
      </c>
      <c r="F450">
        <f>IF(ISNA(VLOOKUP($A450,List2!$AE$4:$AE$49,1,FALSE)),0,1)</f>
        <v>0</v>
      </c>
      <c r="G450">
        <f>IF(ISNA(VLOOKUP($A450,List2!$AF$4:$AF$49,1,FALSE)),0,1)</f>
        <v>0</v>
      </c>
      <c r="H450">
        <f>IF(ISNA(VLOOKUP($A450,List2!$AG$4:$AG$49,1,FALSE)),0,1)</f>
        <v>0</v>
      </c>
      <c r="I450" s="2">
        <f t="shared" si="16"/>
        <v>0</v>
      </c>
      <c r="L450" t="str">
        <f t="shared" si="17"/>
        <v/>
      </c>
    </row>
    <row r="451" spans="1:12" x14ac:dyDescent="0.25">
      <c r="A451" t="str">
        <f>List2!A451</f>
        <v>HV2927</v>
      </c>
      <c r="B451" t="str">
        <f>List2!B451</f>
        <v>SVOČ: Migrační právo</v>
      </c>
      <c r="C451">
        <f>IF(ISNA(VLOOKUP($A451,List2!$AB$4:$AB$49,1,FALSE)),0,1)</f>
        <v>0</v>
      </c>
      <c r="D451">
        <f>IF(ISNA(VLOOKUP($A451,List2!$AC$4:$AC$49,1,FALSE)),0,1)</f>
        <v>0</v>
      </c>
      <c r="E451">
        <f>IF(ISNA(VLOOKUP($A451,List2!$AD$4:$AD$49,1,FALSE)),0,1)</f>
        <v>0</v>
      </c>
      <c r="F451">
        <f>IF(ISNA(VLOOKUP($A451,List2!$AE$4:$AE$49,1,FALSE)),0,1)</f>
        <v>0</v>
      </c>
      <c r="G451">
        <f>IF(ISNA(VLOOKUP($A451,List2!$AF$4:$AF$49,1,FALSE)),0,1)</f>
        <v>0</v>
      </c>
      <c r="H451">
        <f>IF(ISNA(VLOOKUP($A451,List2!$AG$4:$AG$49,1,FALSE)),0,1)</f>
        <v>0</v>
      </c>
      <c r="I451" s="2">
        <f t="shared" si="16"/>
        <v>0</v>
      </c>
      <c r="L451" t="str">
        <f t="shared" si="17"/>
        <v/>
      </c>
    </row>
    <row r="452" spans="1:12" x14ac:dyDescent="0.25">
      <c r="A452" t="str">
        <f>List2!A452</f>
        <v>HV2928</v>
      </c>
      <c r="B452" t="str">
        <f>List2!B452</f>
        <v>SVOČ: Římské právo</v>
      </c>
      <c r="C452">
        <f>IF(ISNA(VLOOKUP($A452,List2!$AB$4:$AB$49,1,FALSE)),0,1)</f>
        <v>0</v>
      </c>
      <c r="D452">
        <f>IF(ISNA(VLOOKUP($A452,List2!$AC$4:$AC$49,1,FALSE)),0,1)</f>
        <v>0</v>
      </c>
      <c r="E452">
        <f>IF(ISNA(VLOOKUP($A452,List2!$AD$4:$AD$49,1,FALSE)),0,1)</f>
        <v>0</v>
      </c>
      <c r="F452">
        <f>IF(ISNA(VLOOKUP($A452,List2!$AE$4:$AE$49,1,FALSE)),0,1)</f>
        <v>0</v>
      </c>
      <c r="G452">
        <f>IF(ISNA(VLOOKUP($A452,List2!$AF$4:$AF$49,1,FALSE)),0,1)</f>
        <v>0</v>
      </c>
      <c r="H452">
        <f>IF(ISNA(VLOOKUP($A452,List2!$AG$4:$AG$49,1,FALSE)),0,1)</f>
        <v>0</v>
      </c>
      <c r="I452" s="2">
        <f t="shared" si="16"/>
        <v>0</v>
      </c>
      <c r="L452" t="str">
        <f t="shared" si="17"/>
        <v/>
      </c>
    </row>
    <row r="453" spans="1:12" x14ac:dyDescent="0.25">
      <c r="A453" t="str">
        <f>List2!A453</f>
        <v>HV3019</v>
      </c>
      <c r="B453" t="str">
        <f>List2!B453</f>
        <v>Psychologický seminář</v>
      </c>
      <c r="C453">
        <f>IF(ISNA(VLOOKUP($A453,List2!$AB$4:$AB$49,1,FALSE)),0,1)</f>
        <v>0</v>
      </c>
      <c r="D453">
        <f>IF(ISNA(VLOOKUP($A453,List2!$AC$4:$AC$49,1,FALSE)),0,1)</f>
        <v>0</v>
      </c>
      <c r="E453">
        <f>IF(ISNA(VLOOKUP($A453,List2!$AD$4:$AD$49,1,FALSE)),0,1)</f>
        <v>0</v>
      </c>
      <c r="F453">
        <f>IF(ISNA(VLOOKUP($A453,List2!$AE$4:$AE$49,1,FALSE)),0,1)</f>
        <v>0</v>
      </c>
      <c r="G453">
        <f>IF(ISNA(VLOOKUP($A453,List2!$AF$4:$AF$49,1,FALSE)),0,1)</f>
        <v>0</v>
      </c>
      <c r="H453">
        <f>IF(ISNA(VLOOKUP($A453,List2!$AG$4:$AG$49,1,FALSE)),0,1)</f>
        <v>0</v>
      </c>
      <c r="I453" s="2">
        <f t="shared" ref="I453:I516" si="18">SUM(C453:H453)</f>
        <v>0</v>
      </c>
      <c r="L453" t="str">
        <f t="shared" ref="L453:L516" si="19">IF(I453=0,"",J453&amp;" "&amp;K453&amp;", ")</f>
        <v/>
      </c>
    </row>
    <row r="454" spans="1:12" x14ac:dyDescent="0.25">
      <c r="A454" t="str">
        <f>List2!A454</f>
        <v>HV3020</v>
      </c>
      <c r="B454" t="str">
        <f>List2!B454</f>
        <v>Repetitorium francouzské gramatiky v odborných textech I.</v>
      </c>
      <c r="C454">
        <f>IF(ISNA(VLOOKUP($A454,List2!$AB$4:$AB$49,1,FALSE)),0,1)</f>
        <v>0</v>
      </c>
      <c r="D454">
        <f>IF(ISNA(VLOOKUP($A454,List2!$AC$4:$AC$49,1,FALSE)),0,1)</f>
        <v>0</v>
      </c>
      <c r="E454">
        <f>IF(ISNA(VLOOKUP($A454,List2!$AD$4:$AD$49,1,FALSE)),0,1)</f>
        <v>0</v>
      </c>
      <c r="F454">
        <f>IF(ISNA(VLOOKUP($A454,List2!$AE$4:$AE$49,1,FALSE)),0,1)</f>
        <v>0</v>
      </c>
      <c r="G454">
        <f>IF(ISNA(VLOOKUP($A454,List2!$AF$4:$AF$49,1,FALSE)),0,1)</f>
        <v>0</v>
      </c>
      <c r="H454">
        <f>IF(ISNA(VLOOKUP($A454,List2!$AG$4:$AG$49,1,FALSE)),0,1)</f>
        <v>0</v>
      </c>
      <c r="I454" s="2">
        <f t="shared" si="18"/>
        <v>0</v>
      </c>
      <c r="L454" t="str">
        <f t="shared" si="19"/>
        <v/>
      </c>
    </row>
    <row r="455" spans="1:12" x14ac:dyDescent="0.25">
      <c r="A455" t="str">
        <f>List2!A455</f>
        <v>HV3021</v>
      </c>
      <c r="B455" t="str">
        <f>List2!B455</f>
        <v>Repetitorium francouzské gramatiky v odborných textech II.</v>
      </c>
      <c r="C455">
        <f>IF(ISNA(VLOOKUP($A455,List2!$AB$4:$AB$49,1,FALSE)),0,1)</f>
        <v>0</v>
      </c>
      <c r="D455">
        <f>IF(ISNA(VLOOKUP($A455,List2!$AC$4:$AC$49,1,FALSE)),0,1)</f>
        <v>0</v>
      </c>
      <c r="E455">
        <f>IF(ISNA(VLOOKUP($A455,List2!$AD$4:$AD$49,1,FALSE)),0,1)</f>
        <v>0</v>
      </c>
      <c r="F455">
        <f>IF(ISNA(VLOOKUP($A455,List2!$AE$4:$AE$49,1,FALSE)),0,1)</f>
        <v>0</v>
      </c>
      <c r="G455">
        <f>IF(ISNA(VLOOKUP($A455,List2!$AF$4:$AF$49,1,FALSE)),0,1)</f>
        <v>0</v>
      </c>
      <c r="H455">
        <f>IF(ISNA(VLOOKUP($A455,List2!$AG$4:$AG$49,1,FALSE)),0,1)</f>
        <v>0</v>
      </c>
      <c r="I455" s="2">
        <f t="shared" si="18"/>
        <v>0</v>
      </c>
      <c r="L455" t="str">
        <f t="shared" si="19"/>
        <v/>
      </c>
    </row>
    <row r="456" spans="1:12" x14ac:dyDescent="0.25">
      <c r="A456" t="str">
        <f>List2!A456</f>
        <v>HV3025</v>
      </c>
      <c r="B456" t="str">
        <f>List2!B456</f>
        <v>Letní praxe I.</v>
      </c>
      <c r="C456">
        <f>IF(ISNA(VLOOKUP($A456,List2!$AB$4:$AB$49,1,FALSE)),0,1)</f>
        <v>0</v>
      </c>
      <c r="D456">
        <f>IF(ISNA(VLOOKUP($A456,List2!$AC$4:$AC$49,1,FALSE)),0,1)</f>
        <v>0</v>
      </c>
      <c r="E456">
        <f>IF(ISNA(VLOOKUP($A456,List2!$AD$4:$AD$49,1,FALSE)),0,1)</f>
        <v>0</v>
      </c>
      <c r="F456">
        <f>IF(ISNA(VLOOKUP($A456,List2!$AE$4:$AE$49,1,FALSE)),0,1)</f>
        <v>0</v>
      </c>
      <c r="G456">
        <f>IF(ISNA(VLOOKUP($A456,List2!$AF$4:$AF$49,1,FALSE)),0,1)</f>
        <v>0</v>
      </c>
      <c r="H456">
        <f>IF(ISNA(VLOOKUP($A456,List2!$AG$4:$AG$49,1,FALSE)),0,1)</f>
        <v>0</v>
      </c>
      <c r="I456" s="2">
        <f t="shared" si="18"/>
        <v>0</v>
      </c>
      <c r="L456" t="str">
        <f t="shared" si="19"/>
        <v/>
      </c>
    </row>
    <row r="457" spans="1:12" x14ac:dyDescent="0.25">
      <c r="A457" t="str">
        <f>List2!A457</f>
        <v>HV3026</v>
      </c>
      <c r="B457" t="str">
        <f>List2!B457</f>
        <v>Letní praxe II.</v>
      </c>
      <c r="C457">
        <f>IF(ISNA(VLOOKUP($A457,List2!$AB$4:$AB$49,1,FALSE)),0,1)</f>
        <v>0</v>
      </c>
      <c r="D457">
        <f>IF(ISNA(VLOOKUP($A457,List2!$AC$4:$AC$49,1,FALSE)),0,1)</f>
        <v>0</v>
      </c>
      <c r="E457">
        <f>IF(ISNA(VLOOKUP($A457,List2!$AD$4:$AD$49,1,FALSE)),0,1)</f>
        <v>0</v>
      </c>
      <c r="F457">
        <f>IF(ISNA(VLOOKUP($A457,List2!$AE$4:$AE$49,1,FALSE)),0,1)</f>
        <v>0</v>
      </c>
      <c r="G457">
        <f>IF(ISNA(VLOOKUP($A457,List2!$AF$4:$AF$49,1,FALSE)),0,1)</f>
        <v>0</v>
      </c>
      <c r="H457">
        <f>IF(ISNA(VLOOKUP($A457,List2!$AG$4:$AG$49,1,FALSE)),0,1)</f>
        <v>0</v>
      </c>
      <c r="I457" s="2">
        <f t="shared" si="18"/>
        <v>0</v>
      </c>
      <c r="L457" t="str">
        <f t="shared" si="19"/>
        <v/>
      </c>
    </row>
    <row r="458" spans="1:12" x14ac:dyDescent="0.25">
      <c r="A458" t="str">
        <f>List2!A458</f>
        <v>HV3029</v>
      </c>
      <c r="B458" t="str">
        <f>List2!B458</f>
        <v>Vědecký seminář z teorie práva a ústavního práva</v>
      </c>
      <c r="C458">
        <f>IF(ISNA(VLOOKUP($A458,List2!$AB$4:$AB$49,1,FALSE)),0,1)</f>
        <v>0</v>
      </c>
      <c r="D458">
        <f>IF(ISNA(VLOOKUP($A458,List2!$AC$4:$AC$49,1,FALSE)),0,1)</f>
        <v>0</v>
      </c>
      <c r="E458">
        <f>IF(ISNA(VLOOKUP($A458,List2!$AD$4:$AD$49,1,FALSE)),0,1)</f>
        <v>0</v>
      </c>
      <c r="F458">
        <f>IF(ISNA(VLOOKUP($A458,List2!$AE$4:$AE$49,1,FALSE)),0,1)</f>
        <v>0</v>
      </c>
      <c r="G458">
        <f>IF(ISNA(VLOOKUP($A458,List2!$AF$4:$AF$49,1,FALSE)),0,1)</f>
        <v>0</v>
      </c>
      <c r="H458">
        <f>IF(ISNA(VLOOKUP($A458,List2!$AG$4:$AG$49,1,FALSE)),0,1)</f>
        <v>0</v>
      </c>
      <c r="I458" s="2">
        <f t="shared" si="18"/>
        <v>0</v>
      </c>
      <c r="L458" t="str">
        <f t="shared" si="19"/>
        <v/>
      </c>
    </row>
    <row r="459" spans="1:12" x14ac:dyDescent="0.25">
      <c r="A459" t="str">
        <f>List2!A459</f>
        <v>HV3030</v>
      </c>
      <c r="B459" t="str">
        <f>List2!B459</f>
        <v>Předstátnicová výuka z občanského práva hmotného a procesního</v>
      </c>
      <c r="C459">
        <f>IF(ISNA(VLOOKUP($A459,List2!$AB$4:$AB$49,1,FALSE)),0,1)</f>
        <v>0</v>
      </c>
      <c r="D459">
        <f>IF(ISNA(VLOOKUP($A459,List2!$AC$4:$AC$49,1,FALSE)),0,1)</f>
        <v>0</v>
      </c>
      <c r="E459">
        <f>IF(ISNA(VLOOKUP($A459,List2!$AD$4:$AD$49,1,FALSE)),0,1)</f>
        <v>0</v>
      </c>
      <c r="F459">
        <f>IF(ISNA(VLOOKUP($A459,List2!$AE$4:$AE$49,1,FALSE)),0,1)</f>
        <v>0</v>
      </c>
      <c r="G459">
        <f>IF(ISNA(VLOOKUP($A459,List2!$AF$4:$AF$49,1,FALSE)),0,1)</f>
        <v>0</v>
      </c>
      <c r="H459">
        <f>IF(ISNA(VLOOKUP($A459,List2!$AG$4:$AG$49,1,FALSE)),0,1)</f>
        <v>0</v>
      </c>
      <c r="I459" s="2">
        <f t="shared" si="18"/>
        <v>0</v>
      </c>
      <c r="L459" t="str">
        <f t="shared" si="19"/>
        <v/>
      </c>
    </row>
    <row r="460" spans="1:12" x14ac:dyDescent="0.25">
      <c r="A460" t="str">
        <f>List2!A460</f>
        <v>HV3031</v>
      </c>
      <c r="B460" t="str">
        <f>List2!B460</f>
        <v>Předstátnicová výuka z obchodního práva</v>
      </c>
      <c r="C460">
        <f>IF(ISNA(VLOOKUP($A460,List2!$AB$4:$AB$49,1,FALSE)),0,1)</f>
        <v>0</v>
      </c>
      <c r="D460">
        <f>IF(ISNA(VLOOKUP($A460,List2!$AC$4:$AC$49,1,FALSE)),0,1)</f>
        <v>0</v>
      </c>
      <c r="E460">
        <f>IF(ISNA(VLOOKUP($A460,List2!$AD$4:$AD$49,1,FALSE)),0,1)</f>
        <v>0</v>
      </c>
      <c r="F460">
        <f>IF(ISNA(VLOOKUP($A460,List2!$AE$4:$AE$49,1,FALSE)),0,1)</f>
        <v>0</v>
      </c>
      <c r="G460">
        <f>IF(ISNA(VLOOKUP($A460,List2!$AF$4:$AF$49,1,FALSE)),0,1)</f>
        <v>0</v>
      </c>
      <c r="H460">
        <f>IF(ISNA(VLOOKUP($A460,List2!$AG$4:$AG$49,1,FALSE)),0,1)</f>
        <v>0</v>
      </c>
      <c r="I460" s="2">
        <f t="shared" si="18"/>
        <v>0</v>
      </c>
      <c r="L460" t="str">
        <f t="shared" si="19"/>
        <v/>
      </c>
    </row>
    <row r="461" spans="1:12" x14ac:dyDescent="0.25">
      <c r="A461" t="str">
        <f>List2!A461</f>
        <v>HV3032</v>
      </c>
      <c r="B461" t="str">
        <f>List2!B461</f>
        <v>Předstátnicová výuka ze správního práva</v>
      </c>
      <c r="C461">
        <f>IF(ISNA(VLOOKUP($A461,List2!$AB$4:$AB$49,1,FALSE)),0,1)</f>
        <v>0</v>
      </c>
      <c r="D461">
        <f>IF(ISNA(VLOOKUP($A461,List2!$AC$4:$AC$49,1,FALSE)),0,1)</f>
        <v>0</v>
      </c>
      <c r="E461">
        <f>IF(ISNA(VLOOKUP($A461,List2!$AD$4:$AD$49,1,FALSE)),0,1)</f>
        <v>0</v>
      </c>
      <c r="F461">
        <f>IF(ISNA(VLOOKUP($A461,List2!$AE$4:$AE$49,1,FALSE)),0,1)</f>
        <v>0</v>
      </c>
      <c r="G461">
        <f>IF(ISNA(VLOOKUP($A461,List2!$AF$4:$AF$49,1,FALSE)),0,1)</f>
        <v>0</v>
      </c>
      <c r="H461">
        <f>IF(ISNA(VLOOKUP($A461,List2!$AG$4:$AG$49,1,FALSE)),0,1)</f>
        <v>0</v>
      </c>
      <c r="I461" s="2">
        <f t="shared" si="18"/>
        <v>0</v>
      </c>
      <c r="L461" t="str">
        <f t="shared" si="19"/>
        <v/>
      </c>
    </row>
    <row r="462" spans="1:12" x14ac:dyDescent="0.25">
      <c r="A462" t="str">
        <f>List2!A462</f>
        <v>HV3033</v>
      </c>
      <c r="B462" t="str">
        <f>List2!B462</f>
        <v>Předstátnicová výuka z trestního práva</v>
      </c>
      <c r="C462">
        <f>IF(ISNA(VLOOKUP($A462,List2!$AB$4:$AB$49,1,FALSE)),0,1)</f>
        <v>0</v>
      </c>
      <c r="D462">
        <f>IF(ISNA(VLOOKUP($A462,List2!$AC$4:$AC$49,1,FALSE)),0,1)</f>
        <v>0</v>
      </c>
      <c r="E462">
        <f>IF(ISNA(VLOOKUP($A462,List2!$AD$4:$AD$49,1,FALSE)),0,1)</f>
        <v>0</v>
      </c>
      <c r="F462">
        <f>IF(ISNA(VLOOKUP($A462,List2!$AE$4:$AE$49,1,FALSE)),0,1)</f>
        <v>0</v>
      </c>
      <c r="G462">
        <f>IF(ISNA(VLOOKUP($A462,List2!$AF$4:$AF$49,1,FALSE)),0,1)</f>
        <v>0</v>
      </c>
      <c r="H462">
        <f>IF(ISNA(VLOOKUP($A462,List2!$AG$4:$AG$49,1,FALSE)),0,1)</f>
        <v>0</v>
      </c>
      <c r="I462" s="2">
        <f t="shared" si="18"/>
        <v>0</v>
      </c>
      <c r="L462" t="str">
        <f t="shared" si="19"/>
        <v/>
      </c>
    </row>
    <row r="463" spans="1:12" x14ac:dyDescent="0.25">
      <c r="A463" t="str">
        <f>List2!A463</f>
        <v>HV3034</v>
      </c>
      <c r="B463" t="str">
        <f>List2!B463</f>
        <v>Předstátnicová výuka z ústavního práva</v>
      </c>
      <c r="C463">
        <f>IF(ISNA(VLOOKUP($A463,List2!$AB$4:$AB$49,1,FALSE)),0,1)</f>
        <v>0</v>
      </c>
      <c r="D463">
        <f>IF(ISNA(VLOOKUP($A463,List2!$AC$4:$AC$49,1,FALSE)),0,1)</f>
        <v>0</v>
      </c>
      <c r="E463">
        <f>IF(ISNA(VLOOKUP($A463,List2!$AD$4:$AD$49,1,FALSE)),0,1)</f>
        <v>0</v>
      </c>
      <c r="F463">
        <f>IF(ISNA(VLOOKUP($A463,List2!$AE$4:$AE$49,1,FALSE)),0,1)</f>
        <v>0</v>
      </c>
      <c r="G463">
        <f>IF(ISNA(VLOOKUP($A463,List2!$AF$4:$AF$49,1,FALSE)),0,1)</f>
        <v>0</v>
      </c>
      <c r="H463">
        <f>IF(ISNA(VLOOKUP($A463,List2!$AG$4:$AG$49,1,FALSE)),0,1)</f>
        <v>0</v>
      </c>
      <c r="I463" s="2">
        <f t="shared" si="18"/>
        <v>0</v>
      </c>
      <c r="L463" t="str">
        <f t="shared" si="19"/>
        <v/>
      </c>
    </row>
    <row r="464" spans="1:12" x14ac:dyDescent="0.25">
      <c r="A464" t="str">
        <f>List2!A464</f>
        <v>HV3044</v>
      </c>
      <c r="B464" t="str">
        <f>List2!B464</f>
        <v>Vícedenní intenzivní odborné semináře z mezinárodního práva</v>
      </c>
      <c r="C464">
        <f>IF(ISNA(VLOOKUP($A464,List2!$AB$4:$AB$49,1,FALSE)),0,1)</f>
        <v>0</v>
      </c>
      <c r="D464">
        <f>IF(ISNA(VLOOKUP($A464,List2!$AC$4:$AC$49,1,FALSE)),0,1)</f>
        <v>0</v>
      </c>
      <c r="E464">
        <f>IF(ISNA(VLOOKUP($A464,List2!$AD$4:$AD$49,1,FALSE)),0,1)</f>
        <v>0</v>
      </c>
      <c r="F464">
        <f>IF(ISNA(VLOOKUP($A464,List2!$AE$4:$AE$49,1,FALSE)),0,1)</f>
        <v>0</v>
      </c>
      <c r="G464">
        <f>IF(ISNA(VLOOKUP($A464,List2!$AF$4:$AF$49,1,FALSE)),0,1)</f>
        <v>0</v>
      </c>
      <c r="H464">
        <f>IF(ISNA(VLOOKUP($A464,List2!$AG$4:$AG$49,1,FALSE)),0,1)</f>
        <v>0</v>
      </c>
      <c r="I464" s="2">
        <f t="shared" si="18"/>
        <v>0</v>
      </c>
      <c r="L464" t="str">
        <f t="shared" si="19"/>
        <v/>
      </c>
    </row>
    <row r="465" spans="1:12" x14ac:dyDescent="0.25">
      <c r="A465" t="str">
        <f>List2!A465</f>
        <v>HV3050</v>
      </c>
      <c r="B465" t="str">
        <f>List2!B465</f>
        <v>Právní psaní</v>
      </c>
      <c r="C465">
        <f>IF(ISNA(VLOOKUP($A465,List2!$AB$4:$AB$49,1,FALSE)),0,1)</f>
        <v>0</v>
      </c>
      <c r="D465">
        <f>IF(ISNA(VLOOKUP($A465,List2!$AC$4:$AC$49,1,FALSE)),0,1)</f>
        <v>0</v>
      </c>
      <c r="E465">
        <f>IF(ISNA(VLOOKUP($A465,List2!$AD$4:$AD$49,1,FALSE)),0,1)</f>
        <v>0</v>
      </c>
      <c r="F465">
        <f>IF(ISNA(VLOOKUP($A465,List2!$AE$4:$AE$49,1,FALSE)),0,1)</f>
        <v>0</v>
      </c>
      <c r="G465">
        <f>IF(ISNA(VLOOKUP($A465,List2!$AF$4:$AF$49,1,FALSE)),0,1)</f>
        <v>0</v>
      </c>
      <c r="H465">
        <f>IF(ISNA(VLOOKUP($A465,List2!$AG$4:$AG$49,1,FALSE)),0,1)</f>
        <v>0</v>
      </c>
      <c r="I465" s="2">
        <f t="shared" si="18"/>
        <v>0</v>
      </c>
      <c r="L465" t="str">
        <f t="shared" si="19"/>
        <v/>
      </c>
    </row>
    <row r="466" spans="1:12" x14ac:dyDescent="0.25">
      <c r="A466" t="str">
        <f>List2!A466</f>
        <v>HV3053</v>
      </c>
      <c r="B466" t="str">
        <f>List2!B466</f>
        <v>Filosofie práva a státu starověku a středověku</v>
      </c>
      <c r="C466">
        <f>IF(ISNA(VLOOKUP($A466,List2!$AB$4:$AB$49,1,FALSE)),0,1)</f>
        <v>0</v>
      </c>
      <c r="D466">
        <f>IF(ISNA(VLOOKUP($A466,List2!$AC$4:$AC$49,1,FALSE)),0,1)</f>
        <v>0</v>
      </c>
      <c r="E466">
        <f>IF(ISNA(VLOOKUP($A466,List2!$AD$4:$AD$49,1,FALSE)),0,1)</f>
        <v>0</v>
      </c>
      <c r="F466">
        <f>IF(ISNA(VLOOKUP($A466,List2!$AE$4:$AE$49,1,FALSE)),0,1)</f>
        <v>0</v>
      </c>
      <c r="G466">
        <f>IF(ISNA(VLOOKUP($A466,List2!$AF$4:$AF$49,1,FALSE)),0,1)</f>
        <v>0</v>
      </c>
      <c r="H466">
        <f>IF(ISNA(VLOOKUP($A466,List2!$AG$4:$AG$49,1,FALSE)),0,1)</f>
        <v>0</v>
      </c>
      <c r="I466" s="2">
        <f t="shared" si="18"/>
        <v>0</v>
      </c>
      <c r="L466" t="str">
        <f t="shared" si="19"/>
        <v/>
      </c>
    </row>
    <row r="467" spans="1:12" x14ac:dyDescent="0.25">
      <c r="A467" t="str">
        <f>List2!A467</f>
        <v>HV3054</v>
      </c>
      <c r="B467" t="str">
        <f>List2!B467</f>
        <v>Filosofie práva a státu novověku</v>
      </c>
      <c r="C467">
        <f>IF(ISNA(VLOOKUP($A467,List2!$AB$4:$AB$49,1,FALSE)),0,1)</f>
        <v>0</v>
      </c>
      <c r="D467">
        <f>IF(ISNA(VLOOKUP($A467,List2!$AC$4:$AC$49,1,FALSE)),0,1)</f>
        <v>0</v>
      </c>
      <c r="E467">
        <f>IF(ISNA(VLOOKUP($A467,List2!$AD$4:$AD$49,1,FALSE)),0,1)</f>
        <v>0</v>
      </c>
      <c r="F467">
        <f>IF(ISNA(VLOOKUP($A467,List2!$AE$4:$AE$49,1,FALSE)),0,1)</f>
        <v>0</v>
      </c>
      <c r="G467">
        <f>IF(ISNA(VLOOKUP($A467,List2!$AF$4:$AF$49,1,FALSE)),0,1)</f>
        <v>0</v>
      </c>
      <c r="H467">
        <f>IF(ISNA(VLOOKUP($A467,List2!$AG$4:$AG$49,1,FALSE)),0,1)</f>
        <v>0</v>
      </c>
      <c r="I467" s="2">
        <f t="shared" si="18"/>
        <v>0</v>
      </c>
      <c r="L467" t="str">
        <f t="shared" si="19"/>
        <v/>
      </c>
    </row>
    <row r="468" spans="1:12" x14ac:dyDescent="0.25">
      <c r="A468" t="str">
        <f>List2!A468</f>
        <v>HV3090</v>
      </c>
      <c r="B468" t="str">
        <f>List2!B468</f>
        <v>Vědecký seminář katedry politologie a sociologie</v>
      </c>
      <c r="C468">
        <f>IF(ISNA(VLOOKUP($A468,List2!$AB$4:$AB$49,1,FALSE)),0,1)</f>
        <v>0</v>
      </c>
      <c r="D468">
        <f>IF(ISNA(VLOOKUP($A468,List2!$AC$4:$AC$49,1,FALSE)),0,1)</f>
        <v>0</v>
      </c>
      <c r="E468">
        <f>IF(ISNA(VLOOKUP($A468,List2!$AD$4:$AD$49,1,FALSE)),0,1)</f>
        <v>0</v>
      </c>
      <c r="F468">
        <f>IF(ISNA(VLOOKUP($A468,List2!$AE$4:$AE$49,1,FALSE)),0,1)</f>
        <v>0</v>
      </c>
      <c r="G468">
        <f>IF(ISNA(VLOOKUP($A468,List2!$AF$4:$AF$49,1,FALSE)),0,1)</f>
        <v>0</v>
      </c>
      <c r="H468">
        <f>IF(ISNA(VLOOKUP($A468,List2!$AG$4:$AG$49,1,FALSE)),0,1)</f>
        <v>0</v>
      </c>
      <c r="I468" s="2">
        <f t="shared" si="18"/>
        <v>0</v>
      </c>
      <c r="L468" t="str">
        <f t="shared" si="19"/>
        <v/>
      </c>
    </row>
    <row r="469" spans="1:12" x14ac:dyDescent="0.25">
      <c r="A469" t="str">
        <f>List2!A469</f>
        <v>HV3603</v>
      </c>
      <c r="B469" t="str">
        <f>List2!B469</f>
        <v>Kritické úvahy o legislativě</v>
      </c>
      <c r="C469">
        <f>IF(ISNA(VLOOKUP($A469,List2!$AB$4:$AB$49,1,FALSE)),0,1)</f>
        <v>0</v>
      </c>
      <c r="D469">
        <f>IF(ISNA(VLOOKUP($A469,List2!$AC$4:$AC$49,1,FALSE)),0,1)</f>
        <v>0</v>
      </c>
      <c r="E469">
        <f>IF(ISNA(VLOOKUP($A469,List2!$AD$4:$AD$49,1,FALSE)),0,1)</f>
        <v>0</v>
      </c>
      <c r="F469">
        <f>IF(ISNA(VLOOKUP($A469,List2!$AE$4:$AE$49,1,FALSE)),0,1)</f>
        <v>0</v>
      </c>
      <c r="G469">
        <f>IF(ISNA(VLOOKUP($A469,List2!$AF$4:$AF$49,1,FALSE)),0,1)</f>
        <v>0</v>
      </c>
      <c r="H469">
        <f>IF(ISNA(VLOOKUP($A469,List2!$AG$4:$AG$49,1,FALSE)),0,1)</f>
        <v>0</v>
      </c>
      <c r="I469" s="2">
        <f t="shared" si="18"/>
        <v>0</v>
      </c>
      <c r="L469" t="str">
        <f t="shared" si="19"/>
        <v/>
      </c>
    </row>
    <row r="470" spans="1:12" x14ac:dyDescent="0.25">
      <c r="A470" t="str">
        <f>List2!A470</f>
        <v>HV3604</v>
      </c>
      <c r="B470" t="str">
        <f>List2!B470</f>
        <v>Právní systémy zemí Latinské Ameriky, jižní Asie a Oceánie</v>
      </c>
      <c r="C470">
        <f>IF(ISNA(VLOOKUP($A470,List2!$AB$4:$AB$49,1,FALSE)),0,1)</f>
        <v>0</v>
      </c>
      <c r="D470">
        <f>IF(ISNA(VLOOKUP($A470,List2!$AC$4:$AC$49,1,FALSE)),0,1)</f>
        <v>0</v>
      </c>
      <c r="E470">
        <f>IF(ISNA(VLOOKUP($A470,List2!$AD$4:$AD$49,1,FALSE)),0,1)</f>
        <v>0</v>
      </c>
      <c r="F470">
        <f>IF(ISNA(VLOOKUP($A470,List2!$AE$4:$AE$49,1,FALSE)),0,1)</f>
        <v>0</v>
      </c>
      <c r="G470">
        <f>IF(ISNA(VLOOKUP($A470,List2!$AF$4:$AF$49,1,FALSE)),0,1)</f>
        <v>0</v>
      </c>
      <c r="H470">
        <f>IF(ISNA(VLOOKUP($A470,List2!$AG$4:$AG$49,1,FALSE)),0,1)</f>
        <v>0</v>
      </c>
      <c r="I470" s="2">
        <f t="shared" si="18"/>
        <v>0</v>
      </c>
      <c r="L470" t="str">
        <f t="shared" si="19"/>
        <v/>
      </c>
    </row>
    <row r="471" spans="1:12" x14ac:dyDescent="0.25">
      <c r="A471" t="str">
        <f>List2!A471</f>
        <v>HV3605</v>
      </c>
      <c r="B471" t="str">
        <f>List2!B471</f>
        <v>Právní systémy zemí Blízkého východu a Afriky</v>
      </c>
      <c r="C471">
        <f>IF(ISNA(VLOOKUP($A471,List2!$AB$4:$AB$49,1,FALSE)),0,1)</f>
        <v>0</v>
      </c>
      <c r="D471">
        <f>IF(ISNA(VLOOKUP($A471,List2!$AC$4:$AC$49,1,FALSE)),0,1)</f>
        <v>0</v>
      </c>
      <c r="E471">
        <f>IF(ISNA(VLOOKUP($A471,List2!$AD$4:$AD$49,1,FALSE)),0,1)</f>
        <v>0</v>
      </c>
      <c r="F471">
        <f>IF(ISNA(VLOOKUP($A471,List2!$AE$4:$AE$49,1,FALSE)),0,1)</f>
        <v>0</v>
      </c>
      <c r="G471">
        <f>IF(ISNA(VLOOKUP($A471,List2!$AF$4:$AF$49,1,FALSE)),0,1)</f>
        <v>0</v>
      </c>
      <c r="H471">
        <f>IF(ISNA(VLOOKUP($A471,List2!$AG$4:$AG$49,1,FALSE)),0,1)</f>
        <v>0</v>
      </c>
      <c r="I471" s="2">
        <f t="shared" si="18"/>
        <v>0</v>
      </c>
      <c r="L471" t="str">
        <f t="shared" si="19"/>
        <v/>
      </c>
    </row>
    <row r="472" spans="1:12" x14ac:dyDescent="0.25">
      <c r="A472" t="str">
        <f>List2!A472</f>
        <v>HV3606</v>
      </c>
      <c r="B472" t="str">
        <f>List2!B472</f>
        <v>Vědecký seminář - Právo a Bible</v>
      </c>
      <c r="C472">
        <f>IF(ISNA(VLOOKUP($A472,List2!$AB$4:$AB$49,1,FALSE)),0,1)</f>
        <v>0</v>
      </c>
      <c r="D472">
        <f>IF(ISNA(VLOOKUP($A472,List2!$AC$4:$AC$49,1,FALSE)),0,1)</f>
        <v>0</v>
      </c>
      <c r="E472">
        <f>IF(ISNA(VLOOKUP($A472,List2!$AD$4:$AD$49,1,FALSE)),0,1)</f>
        <v>0</v>
      </c>
      <c r="F472">
        <f>IF(ISNA(VLOOKUP($A472,List2!$AE$4:$AE$49,1,FALSE)),0,1)</f>
        <v>0</v>
      </c>
      <c r="G472">
        <f>IF(ISNA(VLOOKUP($A472,List2!$AF$4:$AF$49,1,FALSE)),0,1)</f>
        <v>0</v>
      </c>
      <c r="H472">
        <f>IF(ISNA(VLOOKUP($A472,List2!$AG$4:$AG$49,1,FALSE)),0,1)</f>
        <v>0</v>
      </c>
      <c r="I472" s="2">
        <f t="shared" si="18"/>
        <v>0</v>
      </c>
      <c r="L472" t="str">
        <f t="shared" si="19"/>
        <v/>
      </c>
    </row>
    <row r="473" spans="1:12" x14ac:dyDescent="0.25">
      <c r="A473" t="str">
        <f>List2!A473</f>
        <v>HV3608</v>
      </c>
      <c r="B473" t="str">
        <f>List2!B473</f>
        <v>Odborná praxe - praxe v elektronické právní poradně</v>
      </c>
      <c r="C473">
        <f>IF(ISNA(VLOOKUP($A473,List2!$AB$4:$AB$49,1,FALSE)),0,1)</f>
        <v>0</v>
      </c>
      <c r="D473">
        <f>IF(ISNA(VLOOKUP($A473,List2!$AC$4:$AC$49,1,FALSE)),0,1)</f>
        <v>0</v>
      </c>
      <c r="E473">
        <f>IF(ISNA(VLOOKUP($A473,List2!$AD$4:$AD$49,1,FALSE)),0,1)</f>
        <v>0</v>
      </c>
      <c r="F473">
        <f>IF(ISNA(VLOOKUP($A473,List2!$AE$4:$AE$49,1,FALSE)),0,1)</f>
        <v>0</v>
      </c>
      <c r="G473">
        <f>IF(ISNA(VLOOKUP($A473,List2!$AF$4:$AF$49,1,FALSE)),0,1)</f>
        <v>0</v>
      </c>
      <c r="H473">
        <f>IF(ISNA(VLOOKUP($A473,List2!$AG$4:$AG$49,1,FALSE)),0,1)</f>
        <v>0</v>
      </c>
      <c r="I473" s="2">
        <f t="shared" si="18"/>
        <v>0</v>
      </c>
      <c r="L473" t="str">
        <f t="shared" si="19"/>
        <v/>
      </c>
    </row>
    <row r="474" spans="1:12" x14ac:dyDescent="0.25">
      <c r="A474" t="str">
        <f>List2!A474</f>
        <v>HV3610</v>
      </c>
      <c r="B474" t="str">
        <f>List2!B474</f>
        <v>Vědecký seminář: České a československé právní dějiny</v>
      </c>
      <c r="C474">
        <f>IF(ISNA(VLOOKUP($A474,List2!$AB$4:$AB$49,1,FALSE)),0,1)</f>
        <v>0</v>
      </c>
      <c r="D474">
        <f>IF(ISNA(VLOOKUP($A474,List2!$AC$4:$AC$49,1,FALSE)),0,1)</f>
        <v>0</v>
      </c>
      <c r="E474">
        <f>IF(ISNA(VLOOKUP($A474,List2!$AD$4:$AD$49,1,FALSE)),0,1)</f>
        <v>0</v>
      </c>
      <c r="F474">
        <f>IF(ISNA(VLOOKUP($A474,List2!$AE$4:$AE$49,1,FALSE)),0,1)</f>
        <v>0</v>
      </c>
      <c r="G474">
        <f>IF(ISNA(VLOOKUP($A474,List2!$AF$4:$AF$49,1,FALSE)),0,1)</f>
        <v>0</v>
      </c>
      <c r="H474">
        <f>IF(ISNA(VLOOKUP($A474,List2!$AG$4:$AG$49,1,FALSE)),0,1)</f>
        <v>0</v>
      </c>
      <c r="I474" s="2">
        <f t="shared" si="18"/>
        <v>0</v>
      </c>
      <c r="L474" t="str">
        <f t="shared" si="19"/>
        <v/>
      </c>
    </row>
    <row r="475" spans="1:12" x14ac:dyDescent="0.25">
      <c r="A475" t="str">
        <f>List2!A475</f>
        <v>HV3617</v>
      </c>
      <c r="B475" t="str">
        <f>List2!B475</f>
        <v>Praktikum z pozemkového práva a zemědělského práva</v>
      </c>
      <c r="C475">
        <f>IF(ISNA(VLOOKUP($A475,List2!$AB$4:$AB$49,1,FALSE)),0,1)</f>
        <v>0</v>
      </c>
      <c r="D475">
        <f>IF(ISNA(VLOOKUP($A475,List2!$AC$4:$AC$49,1,FALSE)),0,1)</f>
        <v>0</v>
      </c>
      <c r="E475">
        <f>IF(ISNA(VLOOKUP($A475,List2!$AD$4:$AD$49,1,FALSE)),0,1)</f>
        <v>0</v>
      </c>
      <c r="F475">
        <f>IF(ISNA(VLOOKUP($A475,List2!$AE$4:$AE$49,1,FALSE)),0,1)</f>
        <v>0</v>
      </c>
      <c r="G475">
        <f>IF(ISNA(VLOOKUP($A475,List2!$AF$4:$AF$49,1,FALSE)),0,1)</f>
        <v>0</v>
      </c>
      <c r="H475">
        <f>IF(ISNA(VLOOKUP($A475,List2!$AG$4:$AG$49,1,FALSE)),0,1)</f>
        <v>0</v>
      </c>
      <c r="I475" s="2">
        <f t="shared" si="18"/>
        <v>0</v>
      </c>
      <c r="L475" t="str">
        <f t="shared" si="19"/>
        <v/>
      </c>
    </row>
    <row r="476" spans="1:12" x14ac:dyDescent="0.25">
      <c r="A476" t="str">
        <f>List2!A476</f>
        <v>HV3624</v>
      </c>
      <c r="B476" t="str">
        <f>List2!B476</f>
        <v>IELTS ACADEMIC I - PREP SEMINAR (International English Language Testing System)</v>
      </c>
      <c r="C476">
        <f>IF(ISNA(VLOOKUP($A476,List2!$AB$4:$AB$49,1,FALSE)),0,1)</f>
        <v>0</v>
      </c>
      <c r="D476">
        <f>IF(ISNA(VLOOKUP($A476,List2!$AC$4:$AC$49,1,FALSE)),0,1)</f>
        <v>0</v>
      </c>
      <c r="E476">
        <f>IF(ISNA(VLOOKUP($A476,List2!$AD$4:$AD$49,1,FALSE)),0,1)</f>
        <v>0</v>
      </c>
      <c r="F476">
        <f>IF(ISNA(VLOOKUP($A476,List2!$AE$4:$AE$49,1,FALSE)),0,1)</f>
        <v>0</v>
      </c>
      <c r="G476">
        <f>IF(ISNA(VLOOKUP($A476,List2!$AF$4:$AF$49,1,FALSE)),0,1)</f>
        <v>0</v>
      </c>
      <c r="H476">
        <f>IF(ISNA(VLOOKUP($A476,List2!$AG$4:$AG$49,1,FALSE)),0,1)</f>
        <v>0</v>
      </c>
      <c r="I476" s="2">
        <f t="shared" si="18"/>
        <v>0</v>
      </c>
      <c r="L476" t="str">
        <f t="shared" si="19"/>
        <v/>
      </c>
    </row>
    <row r="477" spans="1:12" x14ac:dyDescent="0.25">
      <c r="A477" t="str">
        <f>List2!A477</f>
        <v>HV3625</v>
      </c>
      <c r="B477" t="str">
        <f>List2!B477</f>
        <v>IELTS ACADEMIC II - PREP SEMINAR (International English Language Testing System)</v>
      </c>
      <c r="C477">
        <f>IF(ISNA(VLOOKUP($A477,List2!$AB$4:$AB$49,1,FALSE)),0,1)</f>
        <v>0</v>
      </c>
      <c r="D477">
        <f>IF(ISNA(VLOOKUP($A477,List2!$AC$4:$AC$49,1,FALSE)),0,1)</f>
        <v>0</v>
      </c>
      <c r="E477">
        <f>IF(ISNA(VLOOKUP($A477,List2!$AD$4:$AD$49,1,FALSE)),0,1)</f>
        <v>0</v>
      </c>
      <c r="F477">
        <f>IF(ISNA(VLOOKUP($A477,List2!$AE$4:$AE$49,1,FALSE)),0,1)</f>
        <v>0</v>
      </c>
      <c r="G477">
        <f>IF(ISNA(VLOOKUP($A477,List2!$AF$4:$AF$49,1,FALSE)),0,1)</f>
        <v>0</v>
      </c>
      <c r="H477">
        <f>IF(ISNA(VLOOKUP($A477,List2!$AG$4:$AG$49,1,FALSE)),0,1)</f>
        <v>0</v>
      </c>
      <c r="I477" s="2">
        <f t="shared" si="18"/>
        <v>0</v>
      </c>
      <c r="L477" t="str">
        <f t="shared" si="19"/>
        <v/>
      </c>
    </row>
    <row r="478" spans="1:12" x14ac:dyDescent="0.25">
      <c r="A478" t="str">
        <f>List2!A478</f>
        <v>HV3626</v>
      </c>
      <c r="B478" t="str">
        <f>List2!B478</f>
        <v>Četba latinských textů I</v>
      </c>
      <c r="C478">
        <f>IF(ISNA(VLOOKUP($A478,List2!$AB$4:$AB$49,1,FALSE)),0,1)</f>
        <v>0</v>
      </c>
      <c r="D478">
        <f>IF(ISNA(VLOOKUP($A478,List2!$AC$4:$AC$49,1,FALSE)),0,1)</f>
        <v>0</v>
      </c>
      <c r="E478">
        <f>IF(ISNA(VLOOKUP($A478,List2!$AD$4:$AD$49,1,FALSE)),0,1)</f>
        <v>0</v>
      </c>
      <c r="F478">
        <f>IF(ISNA(VLOOKUP($A478,List2!$AE$4:$AE$49,1,FALSE)),0,1)</f>
        <v>0</v>
      </c>
      <c r="G478">
        <f>IF(ISNA(VLOOKUP($A478,List2!$AF$4:$AF$49,1,FALSE)),0,1)</f>
        <v>0</v>
      </c>
      <c r="H478">
        <f>IF(ISNA(VLOOKUP($A478,List2!$AG$4:$AG$49,1,FALSE)),0,1)</f>
        <v>0</v>
      </c>
      <c r="I478" s="2">
        <f t="shared" si="18"/>
        <v>0</v>
      </c>
      <c r="L478" t="str">
        <f t="shared" si="19"/>
        <v/>
      </c>
    </row>
    <row r="479" spans="1:12" x14ac:dyDescent="0.25">
      <c r="A479" t="str">
        <f>List2!A479</f>
        <v>HV3627</v>
      </c>
      <c r="B479" t="str">
        <f>List2!B479</f>
        <v>Četba latinských textů II</v>
      </c>
      <c r="C479">
        <f>IF(ISNA(VLOOKUP($A479,List2!$AB$4:$AB$49,1,FALSE)),0,1)</f>
        <v>0</v>
      </c>
      <c r="D479">
        <f>IF(ISNA(VLOOKUP($A479,List2!$AC$4:$AC$49,1,FALSE)),0,1)</f>
        <v>0</v>
      </c>
      <c r="E479">
        <f>IF(ISNA(VLOOKUP($A479,List2!$AD$4:$AD$49,1,FALSE)),0,1)</f>
        <v>0</v>
      </c>
      <c r="F479">
        <f>IF(ISNA(VLOOKUP($A479,List2!$AE$4:$AE$49,1,FALSE)),0,1)</f>
        <v>0</v>
      </c>
      <c r="G479">
        <f>IF(ISNA(VLOOKUP($A479,List2!$AF$4:$AF$49,1,FALSE)),0,1)</f>
        <v>0</v>
      </c>
      <c r="H479">
        <f>IF(ISNA(VLOOKUP($A479,List2!$AG$4:$AG$49,1,FALSE)),0,1)</f>
        <v>0</v>
      </c>
      <c r="I479" s="2">
        <f t="shared" si="18"/>
        <v>0</v>
      </c>
      <c r="L479" t="str">
        <f t="shared" si="19"/>
        <v/>
      </c>
    </row>
    <row r="480" spans="1:12" x14ac:dyDescent="0.25">
      <c r="A480" t="str">
        <f>List2!A480</f>
        <v>HV3628</v>
      </c>
      <c r="B480" t="str">
        <f>List2!B480</f>
        <v>Einführung in den juristischen Stil</v>
      </c>
      <c r="C480">
        <f>IF(ISNA(VLOOKUP($A480,List2!$AB$4:$AB$49,1,FALSE)),0,1)</f>
        <v>0</v>
      </c>
      <c r="D480">
        <f>IF(ISNA(VLOOKUP($A480,List2!$AC$4:$AC$49,1,FALSE)),0,1)</f>
        <v>0</v>
      </c>
      <c r="E480">
        <f>IF(ISNA(VLOOKUP($A480,List2!$AD$4:$AD$49,1,FALSE)),0,1)</f>
        <v>0</v>
      </c>
      <c r="F480">
        <f>IF(ISNA(VLOOKUP($A480,List2!$AE$4:$AE$49,1,FALSE)),0,1)</f>
        <v>0</v>
      </c>
      <c r="G480">
        <f>IF(ISNA(VLOOKUP($A480,List2!$AF$4:$AF$49,1,FALSE)),0,1)</f>
        <v>0</v>
      </c>
      <c r="H480">
        <f>IF(ISNA(VLOOKUP($A480,List2!$AG$4:$AG$49,1,FALSE)),0,1)</f>
        <v>0</v>
      </c>
      <c r="I480" s="2">
        <f t="shared" si="18"/>
        <v>0</v>
      </c>
      <c r="L480" t="str">
        <f t="shared" si="19"/>
        <v/>
      </c>
    </row>
    <row r="481" spans="1:12" x14ac:dyDescent="0.25">
      <c r="A481" t="str">
        <f>List2!A481</f>
        <v>HV3629</v>
      </c>
      <c r="B481" t="str">
        <f>List2!B481</f>
        <v>Nesporná řízení v právní praxi a teorii</v>
      </c>
      <c r="C481">
        <f>IF(ISNA(VLOOKUP($A481,List2!$AB$4:$AB$49,1,FALSE)),0,1)</f>
        <v>0</v>
      </c>
      <c r="D481">
        <f>IF(ISNA(VLOOKUP($A481,List2!$AC$4:$AC$49,1,FALSE)),0,1)</f>
        <v>0</v>
      </c>
      <c r="E481">
        <f>IF(ISNA(VLOOKUP($A481,List2!$AD$4:$AD$49,1,FALSE)),0,1)</f>
        <v>0</v>
      </c>
      <c r="F481">
        <f>IF(ISNA(VLOOKUP($A481,List2!$AE$4:$AE$49,1,FALSE)),0,1)</f>
        <v>0</v>
      </c>
      <c r="G481">
        <f>IF(ISNA(VLOOKUP($A481,List2!$AF$4:$AF$49,1,FALSE)),0,1)</f>
        <v>0</v>
      </c>
      <c r="H481">
        <f>IF(ISNA(VLOOKUP($A481,List2!$AG$4:$AG$49,1,FALSE)),0,1)</f>
        <v>0</v>
      </c>
      <c r="I481" s="2">
        <f t="shared" si="18"/>
        <v>0</v>
      </c>
      <c r="L481" t="str">
        <f t="shared" si="19"/>
        <v/>
      </c>
    </row>
    <row r="482" spans="1:12" x14ac:dyDescent="0.25">
      <c r="A482" t="str">
        <f>List2!A482</f>
        <v>HV3630</v>
      </c>
      <c r="B482" t="str">
        <f>List2!B482</f>
        <v>Závazky z právních jednání (smlouvy)</v>
      </c>
      <c r="C482">
        <f>IF(ISNA(VLOOKUP($A482,List2!$AB$4:$AB$49,1,FALSE)),0,1)</f>
        <v>0</v>
      </c>
      <c r="D482">
        <f>IF(ISNA(VLOOKUP($A482,List2!$AC$4:$AC$49,1,FALSE)),0,1)</f>
        <v>0</v>
      </c>
      <c r="E482">
        <f>IF(ISNA(VLOOKUP($A482,List2!$AD$4:$AD$49,1,FALSE)),0,1)</f>
        <v>0</v>
      </c>
      <c r="F482">
        <f>IF(ISNA(VLOOKUP($A482,List2!$AE$4:$AE$49,1,FALSE)),0,1)</f>
        <v>0</v>
      </c>
      <c r="G482">
        <f>IF(ISNA(VLOOKUP($A482,List2!$AF$4:$AF$49,1,FALSE)),0,1)</f>
        <v>0</v>
      </c>
      <c r="H482">
        <f>IF(ISNA(VLOOKUP($A482,List2!$AG$4:$AG$49,1,FALSE)),0,1)</f>
        <v>0</v>
      </c>
      <c r="I482" s="2">
        <f t="shared" si="18"/>
        <v>0</v>
      </c>
      <c r="L482" t="str">
        <f t="shared" si="19"/>
        <v/>
      </c>
    </row>
    <row r="483" spans="1:12" x14ac:dyDescent="0.25">
      <c r="A483" t="str">
        <f>List2!A483</f>
        <v>HV3635</v>
      </c>
      <c r="B483" t="str">
        <f>List2!B483</f>
        <v>Law in Technology Transactions</v>
      </c>
      <c r="C483">
        <f>IF(ISNA(VLOOKUP($A483,List2!$AB$4:$AB$49,1,FALSE)),0,1)</f>
        <v>0</v>
      </c>
      <c r="D483">
        <f>IF(ISNA(VLOOKUP($A483,List2!$AC$4:$AC$49,1,FALSE)),0,1)</f>
        <v>0</v>
      </c>
      <c r="E483">
        <f>IF(ISNA(VLOOKUP($A483,List2!$AD$4:$AD$49,1,FALSE)),0,1)</f>
        <v>0</v>
      </c>
      <c r="F483">
        <f>IF(ISNA(VLOOKUP($A483,List2!$AE$4:$AE$49,1,FALSE)),0,1)</f>
        <v>0</v>
      </c>
      <c r="G483">
        <f>IF(ISNA(VLOOKUP($A483,List2!$AF$4:$AF$49,1,FALSE)),0,1)</f>
        <v>0</v>
      </c>
      <c r="H483">
        <f>IF(ISNA(VLOOKUP($A483,List2!$AG$4:$AG$49,1,FALSE)),0,1)</f>
        <v>0</v>
      </c>
      <c r="I483" s="2">
        <f t="shared" si="18"/>
        <v>0</v>
      </c>
      <c r="L483" t="str">
        <f t="shared" si="19"/>
        <v/>
      </c>
    </row>
    <row r="484" spans="1:12" x14ac:dyDescent="0.25">
      <c r="A484" t="str">
        <f>List2!A484</f>
        <v>HV3636</v>
      </c>
      <c r="B484" t="str">
        <f>List2!B484</f>
        <v>Holocaust and Law</v>
      </c>
      <c r="C484">
        <f>IF(ISNA(VLOOKUP($A484,List2!$AB$4:$AB$49,1,FALSE)),0,1)</f>
        <v>0</v>
      </c>
      <c r="D484">
        <f>IF(ISNA(VLOOKUP($A484,List2!$AC$4:$AC$49,1,FALSE)),0,1)</f>
        <v>0</v>
      </c>
      <c r="E484">
        <f>IF(ISNA(VLOOKUP($A484,List2!$AD$4:$AD$49,1,FALSE)),0,1)</f>
        <v>0</v>
      </c>
      <c r="F484">
        <f>IF(ISNA(VLOOKUP($A484,List2!$AE$4:$AE$49,1,FALSE)),0,1)</f>
        <v>0</v>
      </c>
      <c r="G484">
        <f>IF(ISNA(VLOOKUP($A484,List2!$AF$4:$AF$49,1,FALSE)),0,1)</f>
        <v>0</v>
      </c>
      <c r="H484">
        <f>IF(ISNA(VLOOKUP($A484,List2!$AG$4:$AG$49,1,FALSE)),0,1)</f>
        <v>0</v>
      </c>
      <c r="I484" s="2">
        <f t="shared" si="18"/>
        <v>0</v>
      </c>
      <c r="L484" t="str">
        <f t="shared" si="19"/>
        <v/>
      </c>
    </row>
    <row r="485" spans="1:12" x14ac:dyDescent="0.25">
      <c r="A485" t="str">
        <f>List2!A485</f>
        <v>HV3637</v>
      </c>
      <c r="B485" t="str">
        <f>List2!B485</f>
        <v>US Competition Law</v>
      </c>
      <c r="C485">
        <f>IF(ISNA(VLOOKUP($A485,List2!$AB$4:$AB$49,1,FALSE)),0,1)</f>
        <v>0</v>
      </c>
      <c r="D485">
        <f>IF(ISNA(VLOOKUP($A485,List2!$AC$4:$AC$49,1,FALSE)),0,1)</f>
        <v>0</v>
      </c>
      <c r="E485">
        <f>IF(ISNA(VLOOKUP($A485,List2!$AD$4:$AD$49,1,FALSE)),0,1)</f>
        <v>0</v>
      </c>
      <c r="F485">
        <f>IF(ISNA(VLOOKUP($A485,List2!$AE$4:$AE$49,1,FALSE)),0,1)</f>
        <v>0</v>
      </c>
      <c r="G485">
        <f>IF(ISNA(VLOOKUP($A485,List2!$AF$4:$AF$49,1,FALSE)),0,1)</f>
        <v>0</v>
      </c>
      <c r="H485">
        <f>IF(ISNA(VLOOKUP($A485,List2!$AG$4:$AG$49,1,FALSE)),0,1)</f>
        <v>0</v>
      </c>
      <c r="I485" s="2">
        <f t="shared" si="18"/>
        <v>0</v>
      </c>
      <c r="L485" t="str">
        <f t="shared" si="19"/>
        <v/>
      </c>
    </row>
    <row r="486" spans="1:12" x14ac:dyDescent="0.25">
      <c r="A486" t="str">
        <f>List2!A486</f>
        <v>HV3638</v>
      </c>
      <c r="B486" t="str">
        <f>List2!B486</f>
        <v>Deutsch-Tschechisches Rechtsseminar Berlin/Prag</v>
      </c>
      <c r="C486">
        <f>IF(ISNA(VLOOKUP($A486,List2!$AB$4:$AB$49,1,FALSE)),0,1)</f>
        <v>0</v>
      </c>
      <c r="D486">
        <f>IF(ISNA(VLOOKUP($A486,List2!$AC$4:$AC$49,1,FALSE)),0,1)</f>
        <v>0</v>
      </c>
      <c r="E486">
        <f>IF(ISNA(VLOOKUP($A486,List2!$AD$4:$AD$49,1,FALSE)),0,1)</f>
        <v>0</v>
      </c>
      <c r="F486">
        <f>IF(ISNA(VLOOKUP($A486,List2!$AE$4:$AE$49,1,FALSE)),0,1)</f>
        <v>0</v>
      </c>
      <c r="G486">
        <f>IF(ISNA(VLOOKUP($A486,List2!$AF$4:$AF$49,1,FALSE)),0,1)</f>
        <v>0</v>
      </c>
      <c r="H486">
        <f>IF(ISNA(VLOOKUP($A486,List2!$AG$4:$AG$49,1,FALSE)),0,1)</f>
        <v>0</v>
      </c>
      <c r="I486" s="2">
        <f t="shared" si="18"/>
        <v>0</v>
      </c>
      <c r="L486" t="str">
        <f t="shared" si="19"/>
        <v/>
      </c>
    </row>
    <row r="487" spans="1:12" x14ac:dyDescent="0.25">
      <c r="A487" t="str">
        <f>List2!A487</f>
        <v>HV3639</v>
      </c>
      <c r="B487" t="str">
        <f>List2!B487</f>
        <v>European Centre for Career Education – Law Summer Program</v>
      </c>
      <c r="C487">
        <f>IF(ISNA(VLOOKUP($A487,List2!$AB$4:$AB$49,1,FALSE)),0,1)</f>
        <v>0</v>
      </c>
      <c r="D487">
        <f>IF(ISNA(VLOOKUP($A487,List2!$AC$4:$AC$49,1,FALSE)),0,1)</f>
        <v>0</v>
      </c>
      <c r="E487">
        <f>IF(ISNA(VLOOKUP($A487,List2!$AD$4:$AD$49,1,FALSE)),0,1)</f>
        <v>0</v>
      </c>
      <c r="F487">
        <f>IF(ISNA(VLOOKUP($A487,List2!$AE$4:$AE$49,1,FALSE)),0,1)</f>
        <v>0</v>
      </c>
      <c r="G487">
        <f>IF(ISNA(VLOOKUP($A487,List2!$AF$4:$AF$49,1,FALSE)),0,1)</f>
        <v>0</v>
      </c>
      <c r="H487">
        <f>IF(ISNA(VLOOKUP($A487,List2!$AG$4:$AG$49,1,FALSE)),0,1)</f>
        <v>0</v>
      </c>
      <c r="I487" s="2">
        <f t="shared" si="18"/>
        <v>0</v>
      </c>
      <c r="L487" t="str">
        <f t="shared" si="19"/>
        <v/>
      </c>
    </row>
    <row r="488" spans="1:12" x14ac:dyDescent="0.25">
      <c r="A488" t="str">
        <f>List2!A488</f>
        <v>HV3701</v>
      </c>
      <c r="B488" t="str">
        <f>List2!B488</f>
        <v>Působení základních práv a svobod v právním řádu</v>
      </c>
      <c r="C488">
        <f>IF(ISNA(VLOOKUP($A488,List2!$AB$4:$AB$49,1,FALSE)),0,1)</f>
        <v>0</v>
      </c>
      <c r="D488">
        <f>IF(ISNA(VLOOKUP($A488,List2!$AC$4:$AC$49,1,FALSE)),0,1)</f>
        <v>0</v>
      </c>
      <c r="E488">
        <f>IF(ISNA(VLOOKUP($A488,List2!$AD$4:$AD$49,1,FALSE)),0,1)</f>
        <v>0</v>
      </c>
      <c r="F488">
        <f>IF(ISNA(VLOOKUP($A488,List2!$AE$4:$AE$49,1,FALSE)),0,1)</f>
        <v>0</v>
      </c>
      <c r="G488">
        <f>IF(ISNA(VLOOKUP($A488,List2!$AF$4:$AF$49,1,FALSE)),0,1)</f>
        <v>0</v>
      </c>
      <c r="H488">
        <f>IF(ISNA(VLOOKUP($A488,List2!$AG$4:$AG$49,1,FALSE)),0,1)</f>
        <v>0</v>
      </c>
      <c r="I488" s="2">
        <f t="shared" si="18"/>
        <v>0</v>
      </c>
      <c r="L488" t="str">
        <f t="shared" si="19"/>
        <v/>
      </c>
    </row>
    <row r="489" spans="1:12" x14ac:dyDescent="0.25">
      <c r="A489" t="str">
        <f>List2!A489</f>
        <v>HV3705</v>
      </c>
      <c r="B489" t="str">
        <f>List2!B489</f>
        <v>Odborná praxe - návštěvy soudních jednání</v>
      </c>
      <c r="C489">
        <f>IF(ISNA(VLOOKUP($A489,List2!$AB$4:$AB$49,1,FALSE)),0,1)</f>
        <v>0</v>
      </c>
      <c r="D489">
        <f>IF(ISNA(VLOOKUP($A489,List2!$AC$4:$AC$49,1,FALSE)),0,1)</f>
        <v>0</v>
      </c>
      <c r="E489">
        <f>IF(ISNA(VLOOKUP($A489,List2!$AD$4:$AD$49,1,FALSE)),0,1)</f>
        <v>0</v>
      </c>
      <c r="F489">
        <f>IF(ISNA(VLOOKUP($A489,List2!$AE$4:$AE$49,1,FALSE)),0,1)</f>
        <v>0</v>
      </c>
      <c r="G489">
        <f>IF(ISNA(VLOOKUP($A489,List2!$AF$4:$AF$49,1,FALSE)),0,1)</f>
        <v>0</v>
      </c>
      <c r="H489">
        <f>IF(ISNA(VLOOKUP($A489,List2!$AG$4:$AG$49,1,FALSE)),0,1)</f>
        <v>0</v>
      </c>
      <c r="I489" s="2">
        <f t="shared" si="18"/>
        <v>0</v>
      </c>
      <c r="L489" t="str">
        <f t="shared" si="19"/>
        <v/>
      </c>
    </row>
    <row r="490" spans="1:12" x14ac:dyDescent="0.25">
      <c r="A490" t="str">
        <f>List2!A490</f>
        <v>HV3707</v>
      </c>
      <c r="B490" t="str">
        <f>List2!B490</f>
        <v>Dějiny daní a poplatků</v>
      </c>
      <c r="C490">
        <f>IF(ISNA(VLOOKUP($A490,List2!$AB$4:$AB$49,1,FALSE)),0,1)</f>
        <v>0</v>
      </c>
      <c r="D490">
        <f>IF(ISNA(VLOOKUP($A490,List2!$AC$4:$AC$49,1,FALSE)),0,1)</f>
        <v>0</v>
      </c>
      <c r="E490">
        <f>IF(ISNA(VLOOKUP($A490,List2!$AD$4:$AD$49,1,FALSE)),0,1)</f>
        <v>0</v>
      </c>
      <c r="F490">
        <f>IF(ISNA(VLOOKUP($A490,List2!$AE$4:$AE$49,1,FALSE)),0,1)</f>
        <v>0</v>
      </c>
      <c r="G490">
        <f>IF(ISNA(VLOOKUP($A490,List2!$AF$4:$AF$49,1,FALSE)),0,1)</f>
        <v>0</v>
      </c>
      <c r="H490">
        <f>IF(ISNA(VLOOKUP($A490,List2!$AG$4:$AG$49,1,FALSE)),0,1)</f>
        <v>0</v>
      </c>
      <c r="I490" s="2">
        <f t="shared" si="18"/>
        <v>0</v>
      </c>
      <c r="L490" t="str">
        <f t="shared" si="19"/>
        <v/>
      </c>
    </row>
    <row r="491" spans="1:12" x14ac:dyDescent="0.25">
      <c r="A491" t="str">
        <f>List2!A491</f>
        <v>HV3708</v>
      </c>
      <c r="B491" t="str">
        <f>List2!B491</f>
        <v>Římskoprávní základy věcných práv</v>
      </c>
      <c r="C491">
        <f>IF(ISNA(VLOOKUP($A491,List2!$AB$4:$AB$49,1,FALSE)),0,1)</f>
        <v>0</v>
      </c>
      <c r="D491">
        <f>IF(ISNA(VLOOKUP($A491,List2!$AC$4:$AC$49,1,FALSE)),0,1)</f>
        <v>0</v>
      </c>
      <c r="E491">
        <f>IF(ISNA(VLOOKUP($A491,List2!$AD$4:$AD$49,1,FALSE)),0,1)</f>
        <v>0</v>
      </c>
      <c r="F491">
        <f>IF(ISNA(VLOOKUP($A491,List2!$AE$4:$AE$49,1,FALSE)),0,1)</f>
        <v>0</v>
      </c>
      <c r="G491">
        <f>IF(ISNA(VLOOKUP($A491,List2!$AF$4:$AF$49,1,FALSE)),0,1)</f>
        <v>0</v>
      </c>
      <c r="H491">
        <f>IF(ISNA(VLOOKUP($A491,List2!$AG$4:$AG$49,1,FALSE)),0,1)</f>
        <v>0</v>
      </c>
      <c r="I491" s="2">
        <f t="shared" si="18"/>
        <v>0</v>
      </c>
      <c r="L491" t="str">
        <f t="shared" si="19"/>
        <v/>
      </c>
    </row>
    <row r="492" spans="1:12" x14ac:dyDescent="0.25">
      <c r="A492" t="str">
        <f>List2!A492</f>
        <v>HV3710</v>
      </c>
      <c r="B492" t="str">
        <f>List2!B492</f>
        <v>Úvod do společenskovědní metodologie pro právníky</v>
      </c>
      <c r="C492">
        <f>IF(ISNA(VLOOKUP($A492,List2!$AB$4:$AB$49,1,FALSE)),0,1)</f>
        <v>0</v>
      </c>
      <c r="D492">
        <f>IF(ISNA(VLOOKUP($A492,List2!$AC$4:$AC$49,1,FALSE)),0,1)</f>
        <v>0</v>
      </c>
      <c r="E492">
        <f>IF(ISNA(VLOOKUP($A492,List2!$AD$4:$AD$49,1,FALSE)),0,1)</f>
        <v>0</v>
      </c>
      <c r="F492">
        <f>IF(ISNA(VLOOKUP($A492,List2!$AE$4:$AE$49,1,FALSE)),0,1)</f>
        <v>0</v>
      </c>
      <c r="G492">
        <f>IF(ISNA(VLOOKUP($A492,List2!$AF$4:$AF$49,1,FALSE)),0,1)</f>
        <v>0</v>
      </c>
      <c r="H492">
        <f>IF(ISNA(VLOOKUP($A492,List2!$AG$4:$AG$49,1,FALSE)),0,1)</f>
        <v>0</v>
      </c>
      <c r="I492" s="2">
        <f t="shared" si="18"/>
        <v>0</v>
      </c>
      <c r="L492" t="str">
        <f t="shared" si="19"/>
        <v/>
      </c>
    </row>
    <row r="493" spans="1:12" x14ac:dyDescent="0.25">
      <c r="A493" t="str">
        <f>List2!A493</f>
        <v>HV3715</v>
      </c>
      <c r="B493" t="str">
        <f>List2!B493</f>
        <v>Letní škola sportovního práva</v>
      </c>
      <c r="C493">
        <f>IF(ISNA(VLOOKUP($A493,List2!$AB$4:$AB$49,1,FALSE)),0,1)</f>
        <v>0</v>
      </c>
      <c r="D493">
        <f>IF(ISNA(VLOOKUP($A493,List2!$AC$4:$AC$49,1,FALSE)),0,1)</f>
        <v>0</v>
      </c>
      <c r="E493">
        <f>IF(ISNA(VLOOKUP($A493,List2!$AD$4:$AD$49,1,FALSE)),0,1)</f>
        <v>0</v>
      </c>
      <c r="F493">
        <f>IF(ISNA(VLOOKUP($A493,List2!$AE$4:$AE$49,1,FALSE)),0,1)</f>
        <v>0</v>
      </c>
      <c r="G493">
        <f>IF(ISNA(VLOOKUP($A493,List2!$AF$4:$AF$49,1,FALSE)),0,1)</f>
        <v>0</v>
      </c>
      <c r="H493">
        <f>IF(ISNA(VLOOKUP($A493,List2!$AG$4:$AG$49,1,FALSE)),0,1)</f>
        <v>0</v>
      </c>
      <c r="I493" s="2">
        <f t="shared" si="18"/>
        <v>0</v>
      </c>
      <c r="L493" t="str">
        <f t="shared" si="19"/>
        <v/>
      </c>
    </row>
    <row r="494" spans="1:12" x14ac:dyDescent="0.25">
      <c r="A494" t="str">
        <f>List2!A494</f>
        <v>HV3718</v>
      </c>
      <c r="B494" t="str">
        <f>List2!B494</f>
        <v>Simulovaná Rada Evropské unie</v>
      </c>
      <c r="C494">
        <f>IF(ISNA(VLOOKUP($A494,List2!$AB$4:$AB$49,1,FALSE)),0,1)</f>
        <v>0</v>
      </c>
      <c r="D494">
        <f>IF(ISNA(VLOOKUP($A494,List2!$AC$4:$AC$49,1,FALSE)),0,1)</f>
        <v>0</v>
      </c>
      <c r="E494">
        <f>IF(ISNA(VLOOKUP($A494,List2!$AD$4:$AD$49,1,FALSE)),0,1)</f>
        <v>0</v>
      </c>
      <c r="F494">
        <f>IF(ISNA(VLOOKUP($A494,List2!$AE$4:$AE$49,1,FALSE)),0,1)</f>
        <v>0</v>
      </c>
      <c r="G494">
        <f>IF(ISNA(VLOOKUP($A494,List2!$AF$4:$AF$49,1,FALSE)),0,1)</f>
        <v>0</v>
      </c>
      <c r="H494">
        <f>IF(ISNA(VLOOKUP($A494,List2!$AG$4:$AG$49,1,FALSE)),0,1)</f>
        <v>0</v>
      </c>
      <c r="I494" s="2">
        <f t="shared" si="18"/>
        <v>0</v>
      </c>
      <c r="L494" t="str">
        <f t="shared" si="19"/>
        <v/>
      </c>
    </row>
    <row r="495" spans="1:12" x14ac:dyDescent="0.25">
      <c r="A495" t="str">
        <f>List2!A495</f>
        <v>HV3719</v>
      </c>
      <c r="B495" t="str">
        <f>List2!B495</f>
        <v>Obchodní právo v případových studiích</v>
      </c>
      <c r="C495">
        <f>IF(ISNA(VLOOKUP($A495,List2!$AB$4:$AB$49,1,FALSE)),0,1)</f>
        <v>0</v>
      </c>
      <c r="D495">
        <f>IF(ISNA(VLOOKUP($A495,List2!$AC$4:$AC$49,1,FALSE)),0,1)</f>
        <v>0</v>
      </c>
      <c r="E495">
        <f>IF(ISNA(VLOOKUP($A495,List2!$AD$4:$AD$49,1,FALSE)),0,1)</f>
        <v>0</v>
      </c>
      <c r="F495">
        <f>IF(ISNA(VLOOKUP($A495,List2!$AE$4:$AE$49,1,FALSE)),0,1)</f>
        <v>0</v>
      </c>
      <c r="G495">
        <f>IF(ISNA(VLOOKUP($A495,List2!$AF$4:$AF$49,1,FALSE)),0,1)</f>
        <v>0</v>
      </c>
      <c r="H495">
        <f>IF(ISNA(VLOOKUP($A495,List2!$AG$4:$AG$49,1,FALSE)),0,1)</f>
        <v>0</v>
      </c>
      <c r="I495" s="2">
        <f t="shared" si="18"/>
        <v>0</v>
      </c>
      <c r="L495" t="str">
        <f t="shared" si="19"/>
        <v/>
      </c>
    </row>
    <row r="496" spans="1:12" x14ac:dyDescent="0.25">
      <c r="A496" t="str">
        <f>List2!A496</f>
        <v>HV3720</v>
      </c>
      <c r="B496" t="str">
        <f>List2!B496</f>
        <v>Důsledky úpadku obchodní korporace na její správu</v>
      </c>
      <c r="C496">
        <f>IF(ISNA(VLOOKUP($A496,List2!$AB$4:$AB$49,1,FALSE)),0,1)</f>
        <v>0</v>
      </c>
      <c r="D496">
        <f>IF(ISNA(VLOOKUP($A496,List2!$AC$4:$AC$49,1,FALSE)),0,1)</f>
        <v>0</v>
      </c>
      <c r="E496">
        <f>IF(ISNA(VLOOKUP($A496,List2!$AD$4:$AD$49,1,FALSE)),0,1)</f>
        <v>0</v>
      </c>
      <c r="F496">
        <f>IF(ISNA(VLOOKUP($A496,List2!$AE$4:$AE$49,1,FALSE)),0,1)</f>
        <v>0</v>
      </c>
      <c r="G496">
        <f>IF(ISNA(VLOOKUP($A496,List2!$AF$4:$AF$49,1,FALSE)),0,1)</f>
        <v>0</v>
      </c>
      <c r="H496">
        <f>IF(ISNA(VLOOKUP($A496,List2!$AG$4:$AG$49,1,FALSE)),0,1)</f>
        <v>0</v>
      </c>
      <c r="I496" s="2">
        <f t="shared" si="18"/>
        <v>0</v>
      </c>
      <c r="L496" t="str">
        <f t="shared" si="19"/>
        <v/>
      </c>
    </row>
    <row r="497" spans="1:12" x14ac:dyDescent="0.25">
      <c r="A497" t="str">
        <f>List2!A497</f>
        <v>HV3723</v>
      </c>
      <c r="B497" t="str">
        <f>List2!B497</f>
        <v>Ochrana spotřebitele</v>
      </c>
      <c r="C497">
        <f>IF(ISNA(VLOOKUP($A497,List2!$AB$4:$AB$49,1,FALSE)),0,1)</f>
        <v>0</v>
      </c>
      <c r="D497">
        <f>IF(ISNA(VLOOKUP($A497,List2!$AC$4:$AC$49,1,FALSE)),0,1)</f>
        <v>0</v>
      </c>
      <c r="E497">
        <f>IF(ISNA(VLOOKUP($A497,List2!$AD$4:$AD$49,1,FALSE)),0,1)</f>
        <v>0</v>
      </c>
      <c r="F497">
        <f>IF(ISNA(VLOOKUP($A497,List2!$AE$4:$AE$49,1,FALSE)),0,1)</f>
        <v>0</v>
      </c>
      <c r="G497">
        <f>IF(ISNA(VLOOKUP($A497,List2!$AF$4:$AF$49,1,FALSE)),0,1)</f>
        <v>0</v>
      </c>
      <c r="H497">
        <f>IF(ISNA(VLOOKUP($A497,List2!$AG$4:$AG$49,1,FALSE)),0,1)</f>
        <v>0</v>
      </c>
      <c r="I497" s="2">
        <f t="shared" si="18"/>
        <v>0</v>
      </c>
      <c r="L497" t="str">
        <f t="shared" si="19"/>
        <v/>
      </c>
    </row>
    <row r="498" spans="1:12" x14ac:dyDescent="0.25">
      <c r="A498" t="str">
        <f>List2!A498</f>
        <v>HV3726</v>
      </c>
      <c r="B498" t="str">
        <f>List2!B498</f>
        <v>Základy práva duševního vlastnictví</v>
      </c>
      <c r="C498">
        <f>IF(ISNA(VLOOKUP($A498,List2!$AB$4:$AB$49,1,FALSE)),0,1)</f>
        <v>0</v>
      </c>
      <c r="D498">
        <f>IF(ISNA(VLOOKUP($A498,List2!$AC$4:$AC$49,1,FALSE)),0,1)</f>
        <v>0</v>
      </c>
      <c r="E498">
        <f>IF(ISNA(VLOOKUP($A498,List2!$AD$4:$AD$49,1,FALSE)),0,1)</f>
        <v>0</v>
      </c>
      <c r="F498">
        <f>IF(ISNA(VLOOKUP($A498,List2!$AE$4:$AE$49,1,FALSE)),0,1)</f>
        <v>0</v>
      </c>
      <c r="G498">
        <f>IF(ISNA(VLOOKUP($A498,List2!$AF$4:$AF$49,1,FALSE)),0,1)</f>
        <v>0</v>
      </c>
      <c r="H498">
        <f>IF(ISNA(VLOOKUP($A498,List2!$AG$4:$AG$49,1,FALSE)),0,1)</f>
        <v>0</v>
      </c>
      <c r="I498" s="2">
        <f t="shared" si="18"/>
        <v>0</v>
      </c>
      <c r="L498" t="str">
        <f t="shared" si="19"/>
        <v/>
      </c>
    </row>
    <row r="499" spans="1:12" x14ac:dyDescent="0.25">
      <c r="A499" t="str">
        <f>List2!A499</f>
        <v>HV3727</v>
      </c>
      <c r="B499" t="str">
        <f>List2!B499</f>
        <v>Čínština III</v>
      </c>
      <c r="C499">
        <f>IF(ISNA(VLOOKUP($A499,List2!$AB$4:$AB$49,1,FALSE)),0,1)</f>
        <v>0</v>
      </c>
      <c r="D499">
        <f>IF(ISNA(VLOOKUP($A499,List2!$AC$4:$AC$49,1,FALSE)),0,1)</f>
        <v>0</v>
      </c>
      <c r="E499">
        <f>IF(ISNA(VLOOKUP($A499,List2!$AD$4:$AD$49,1,FALSE)),0,1)</f>
        <v>0</v>
      </c>
      <c r="F499">
        <f>IF(ISNA(VLOOKUP($A499,List2!$AE$4:$AE$49,1,FALSE)),0,1)</f>
        <v>0</v>
      </c>
      <c r="G499">
        <f>IF(ISNA(VLOOKUP($A499,List2!$AF$4:$AF$49,1,FALSE)),0,1)</f>
        <v>0</v>
      </c>
      <c r="H499">
        <f>IF(ISNA(VLOOKUP($A499,List2!$AG$4:$AG$49,1,FALSE)),0,1)</f>
        <v>0</v>
      </c>
      <c r="I499" s="2">
        <f t="shared" si="18"/>
        <v>0</v>
      </c>
      <c r="L499" t="str">
        <f t="shared" si="19"/>
        <v/>
      </c>
    </row>
    <row r="500" spans="1:12" x14ac:dyDescent="0.25">
      <c r="A500" t="str">
        <f>List2!A500</f>
        <v>HV3728</v>
      </c>
      <c r="B500" t="str">
        <f>List2!B500</f>
        <v>Comparative Law of Religion</v>
      </c>
      <c r="C500">
        <f>IF(ISNA(VLOOKUP($A500,List2!$AB$4:$AB$49,1,FALSE)),0,1)</f>
        <v>0</v>
      </c>
      <c r="D500">
        <f>IF(ISNA(VLOOKUP($A500,List2!$AC$4:$AC$49,1,FALSE)),0,1)</f>
        <v>0</v>
      </c>
      <c r="E500">
        <f>IF(ISNA(VLOOKUP($A500,List2!$AD$4:$AD$49,1,FALSE)),0,1)</f>
        <v>0</v>
      </c>
      <c r="F500">
        <f>IF(ISNA(VLOOKUP($A500,List2!$AE$4:$AE$49,1,FALSE)),0,1)</f>
        <v>0</v>
      </c>
      <c r="G500">
        <f>IF(ISNA(VLOOKUP($A500,List2!$AF$4:$AF$49,1,FALSE)),0,1)</f>
        <v>0</v>
      </c>
      <c r="H500">
        <f>IF(ISNA(VLOOKUP($A500,List2!$AG$4:$AG$49,1,FALSE)),0,1)</f>
        <v>0</v>
      </c>
      <c r="I500" s="2">
        <f t="shared" si="18"/>
        <v>0</v>
      </c>
      <c r="L500" t="str">
        <f t="shared" si="19"/>
        <v/>
      </c>
    </row>
    <row r="501" spans="1:12" x14ac:dyDescent="0.25">
      <c r="A501" t="str">
        <f>List2!A501</f>
        <v>HV3729</v>
      </c>
      <c r="B501" t="str">
        <f>List2!B501</f>
        <v>Čínština IV</v>
      </c>
      <c r="C501">
        <f>IF(ISNA(VLOOKUP($A501,List2!$AB$4:$AB$49,1,FALSE)),0,1)</f>
        <v>0</v>
      </c>
      <c r="D501">
        <f>IF(ISNA(VLOOKUP($A501,List2!$AC$4:$AC$49,1,FALSE)),0,1)</f>
        <v>0</v>
      </c>
      <c r="E501">
        <f>IF(ISNA(VLOOKUP($A501,List2!$AD$4:$AD$49,1,FALSE)),0,1)</f>
        <v>0</v>
      </c>
      <c r="F501">
        <f>IF(ISNA(VLOOKUP($A501,List2!$AE$4:$AE$49,1,FALSE)),0,1)</f>
        <v>0</v>
      </c>
      <c r="G501">
        <f>IF(ISNA(VLOOKUP($A501,List2!$AF$4:$AF$49,1,FALSE)),0,1)</f>
        <v>0</v>
      </c>
      <c r="H501">
        <f>IF(ISNA(VLOOKUP($A501,List2!$AG$4:$AG$49,1,FALSE)),0,1)</f>
        <v>0</v>
      </c>
      <c r="I501" s="2">
        <f t="shared" si="18"/>
        <v>0</v>
      </c>
      <c r="L501" t="str">
        <f t="shared" si="19"/>
        <v/>
      </c>
    </row>
    <row r="502" spans="1:12" x14ac:dyDescent="0.25">
      <c r="A502" t="str">
        <f>List2!A502</f>
        <v>HV3801</v>
      </c>
      <c r="B502" t="str">
        <f>List2!B502</f>
        <v>International Commercial Arbitration</v>
      </c>
      <c r="C502">
        <f>IF(ISNA(VLOOKUP($A502,List2!$AB$4:$AB$49,1,FALSE)),0,1)</f>
        <v>0</v>
      </c>
      <c r="D502">
        <f>IF(ISNA(VLOOKUP($A502,List2!$AC$4:$AC$49,1,FALSE)),0,1)</f>
        <v>0</v>
      </c>
      <c r="E502">
        <f>IF(ISNA(VLOOKUP($A502,List2!$AD$4:$AD$49,1,FALSE)),0,1)</f>
        <v>0</v>
      </c>
      <c r="F502">
        <f>IF(ISNA(VLOOKUP($A502,List2!$AE$4:$AE$49,1,FALSE)),0,1)</f>
        <v>0</v>
      </c>
      <c r="G502">
        <f>IF(ISNA(VLOOKUP($A502,List2!$AF$4:$AF$49,1,FALSE)),0,1)</f>
        <v>0</v>
      </c>
      <c r="H502">
        <f>IF(ISNA(VLOOKUP($A502,List2!$AG$4:$AG$49,1,FALSE)),0,1)</f>
        <v>0</v>
      </c>
      <c r="I502" s="2">
        <f t="shared" si="18"/>
        <v>0</v>
      </c>
      <c r="L502" t="str">
        <f t="shared" si="19"/>
        <v/>
      </c>
    </row>
    <row r="503" spans="1:12" x14ac:dyDescent="0.25">
      <c r="A503" t="str">
        <f>List2!A503</f>
        <v>HV3809</v>
      </c>
      <c r="B503" t="str">
        <f>List2!B503</f>
        <v>Soudobé právní teorie o soudech a soudcích</v>
      </c>
      <c r="C503">
        <f>IF(ISNA(VLOOKUP($A503,List2!$AB$4:$AB$49,1,FALSE)),0,1)</f>
        <v>0</v>
      </c>
      <c r="D503">
        <f>IF(ISNA(VLOOKUP($A503,List2!$AC$4:$AC$49,1,FALSE)),0,1)</f>
        <v>0</v>
      </c>
      <c r="E503">
        <f>IF(ISNA(VLOOKUP($A503,List2!$AD$4:$AD$49,1,FALSE)),0,1)</f>
        <v>0</v>
      </c>
      <c r="F503">
        <f>IF(ISNA(VLOOKUP($A503,List2!$AE$4:$AE$49,1,FALSE)),0,1)</f>
        <v>0</v>
      </c>
      <c r="G503">
        <f>IF(ISNA(VLOOKUP($A503,List2!$AF$4:$AF$49,1,FALSE)),0,1)</f>
        <v>0</v>
      </c>
      <c r="H503">
        <f>IF(ISNA(VLOOKUP($A503,List2!$AG$4:$AG$49,1,FALSE)),0,1)</f>
        <v>0</v>
      </c>
      <c r="I503" s="2">
        <f t="shared" si="18"/>
        <v>0</v>
      </c>
      <c r="L503" t="str">
        <f t="shared" si="19"/>
        <v/>
      </c>
    </row>
    <row r="504" spans="1:12" x14ac:dyDescent="0.25">
      <c r="A504" t="str">
        <f>List2!A504</f>
        <v>HV3811</v>
      </c>
      <c r="B504" t="str">
        <f>List2!B504</f>
        <v>Pracovní právo pro neprávníky</v>
      </c>
      <c r="C504">
        <f>IF(ISNA(VLOOKUP($A504,List2!$AB$4:$AB$49,1,FALSE)),0,1)</f>
        <v>0</v>
      </c>
      <c r="D504">
        <f>IF(ISNA(VLOOKUP($A504,List2!$AC$4:$AC$49,1,FALSE)),0,1)</f>
        <v>0</v>
      </c>
      <c r="E504">
        <f>IF(ISNA(VLOOKUP($A504,List2!$AD$4:$AD$49,1,FALSE)),0,1)</f>
        <v>0</v>
      </c>
      <c r="F504">
        <f>IF(ISNA(VLOOKUP($A504,List2!$AE$4:$AE$49,1,FALSE)),0,1)</f>
        <v>0</v>
      </c>
      <c r="G504">
        <f>IF(ISNA(VLOOKUP($A504,List2!$AF$4:$AF$49,1,FALSE)),0,1)</f>
        <v>0</v>
      </c>
      <c r="H504">
        <f>IF(ISNA(VLOOKUP($A504,List2!$AG$4:$AG$49,1,FALSE)),0,1)</f>
        <v>0</v>
      </c>
      <c r="I504" s="2">
        <f t="shared" si="18"/>
        <v>0</v>
      </c>
      <c r="L504" t="str">
        <f t="shared" si="19"/>
        <v/>
      </c>
    </row>
    <row r="505" spans="1:12" x14ac:dyDescent="0.25">
      <c r="A505" t="str">
        <f>List2!A505</f>
        <v>HV3816</v>
      </c>
      <c r="B505" t="str">
        <f>List2!B505</f>
        <v>Odborná praxe - praxe na soudech V. (správní úsek)</v>
      </c>
      <c r="C505">
        <f>IF(ISNA(VLOOKUP($A505,List2!$AB$4:$AB$49,1,FALSE)),0,1)</f>
        <v>0</v>
      </c>
      <c r="D505">
        <f>IF(ISNA(VLOOKUP($A505,List2!$AC$4:$AC$49,1,FALSE)),0,1)</f>
        <v>0</v>
      </c>
      <c r="E505">
        <f>IF(ISNA(VLOOKUP($A505,List2!$AD$4:$AD$49,1,FALSE)),0,1)</f>
        <v>0</v>
      </c>
      <c r="F505">
        <f>IF(ISNA(VLOOKUP($A505,List2!$AE$4:$AE$49,1,FALSE)),0,1)</f>
        <v>0</v>
      </c>
      <c r="G505">
        <f>IF(ISNA(VLOOKUP($A505,List2!$AF$4:$AF$49,1,FALSE)),0,1)</f>
        <v>0</v>
      </c>
      <c r="H505">
        <f>IF(ISNA(VLOOKUP($A505,List2!$AG$4:$AG$49,1,FALSE)),0,1)</f>
        <v>0</v>
      </c>
      <c r="I505" s="2">
        <f t="shared" si="18"/>
        <v>0</v>
      </c>
      <c r="L505" t="str">
        <f t="shared" si="19"/>
        <v/>
      </c>
    </row>
    <row r="506" spans="1:12" x14ac:dyDescent="0.25">
      <c r="A506" t="str">
        <f>List2!A506</f>
        <v>HV3817</v>
      </c>
      <c r="B506" t="str">
        <f>List2!B506</f>
        <v>Odborná praxe - praxe na legislativních útvarech</v>
      </c>
      <c r="C506">
        <f>IF(ISNA(VLOOKUP($A506,List2!$AB$4:$AB$49,1,FALSE)),0,1)</f>
        <v>0</v>
      </c>
      <c r="D506">
        <f>IF(ISNA(VLOOKUP($A506,List2!$AC$4:$AC$49,1,FALSE)),0,1)</f>
        <v>0</v>
      </c>
      <c r="E506">
        <f>IF(ISNA(VLOOKUP($A506,List2!$AD$4:$AD$49,1,FALSE)),0,1)</f>
        <v>0</v>
      </c>
      <c r="F506">
        <f>IF(ISNA(VLOOKUP($A506,List2!$AE$4:$AE$49,1,FALSE)),0,1)</f>
        <v>0</v>
      </c>
      <c r="G506">
        <f>IF(ISNA(VLOOKUP($A506,List2!$AF$4:$AF$49,1,FALSE)),0,1)</f>
        <v>0</v>
      </c>
      <c r="H506">
        <f>IF(ISNA(VLOOKUP($A506,List2!$AG$4:$AG$49,1,FALSE)),0,1)</f>
        <v>0</v>
      </c>
      <c r="I506" s="2">
        <f t="shared" si="18"/>
        <v>0</v>
      </c>
      <c r="L506" t="str">
        <f t="shared" si="19"/>
        <v/>
      </c>
    </row>
    <row r="507" spans="1:12" x14ac:dyDescent="0.25">
      <c r="A507" t="str">
        <f>List2!A507</f>
        <v>HV3818</v>
      </c>
      <c r="B507" t="str">
        <f>List2!B507</f>
        <v>Právně historická témata ve filmu I</v>
      </c>
      <c r="C507">
        <f>IF(ISNA(VLOOKUP($A507,List2!$AB$4:$AB$49,1,FALSE)),0,1)</f>
        <v>0</v>
      </c>
      <c r="D507">
        <f>IF(ISNA(VLOOKUP($A507,List2!$AC$4:$AC$49,1,FALSE)),0,1)</f>
        <v>0</v>
      </c>
      <c r="E507">
        <f>IF(ISNA(VLOOKUP($A507,List2!$AD$4:$AD$49,1,FALSE)),0,1)</f>
        <v>0</v>
      </c>
      <c r="F507">
        <f>IF(ISNA(VLOOKUP($A507,List2!$AE$4:$AE$49,1,FALSE)),0,1)</f>
        <v>0</v>
      </c>
      <c r="G507">
        <f>IF(ISNA(VLOOKUP($A507,List2!$AF$4:$AF$49,1,FALSE)),0,1)</f>
        <v>0</v>
      </c>
      <c r="H507">
        <f>IF(ISNA(VLOOKUP($A507,List2!$AG$4:$AG$49,1,FALSE)),0,1)</f>
        <v>0</v>
      </c>
      <c r="I507" s="2">
        <f t="shared" si="18"/>
        <v>0</v>
      </c>
      <c r="L507" t="str">
        <f t="shared" si="19"/>
        <v/>
      </c>
    </row>
    <row r="508" spans="1:12" x14ac:dyDescent="0.25">
      <c r="A508" t="str">
        <f>List2!A508</f>
        <v>HV3819</v>
      </c>
      <c r="B508" t="str">
        <f>List2!B508</f>
        <v>Odborná praxe - praktická stáž Erasmus</v>
      </c>
      <c r="C508">
        <f>IF(ISNA(VLOOKUP($A508,List2!$AB$4:$AB$49,1,FALSE)),0,1)</f>
        <v>0</v>
      </c>
      <c r="D508">
        <f>IF(ISNA(VLOOKUP($A508,List2!$AC$4:$AC$49,1,FALSE)),0,1)</f>
        <v>0</v>
      </c>
      <c r="E508">
        <f>IF(ISNA(VLOOKUP($A508,List2!$AD$4:$AD$49,1,FALSE)),0,1)</f>
        <v>0</v>
      </c>
      <c r="F508">
        <f>IF(ISNA(VLOOKUP($A508,List2!$AE$4:$AE$49,1,FALSE)),0,1)</f>
        <v>0</v>
      </c>
      <c r="G508">
        <f>IF(ISNA(VLOOKUP($A508,List2!$AF$4:$AF$49,1,FALSE)),0,1)</f>
        <v>0</v>
      </c>
      <c r="H508">
        <f>IF(ISNA(VLOOKUP($A508,List2!$AG$4:$AG$49,1,FALSE)),0,1)</f>
        <v>0</v>
      </c>
      <c r="I508" s="2">
        <f t="shared" si="18"/>
        <v>0</v>
      </c>
      <c r="L508" t="str">
        <f t="shared" si="19"/>
        <v/>
      </c>
    </row>
    <row r="509" spans="1:12" x14ac:dyDescent="0.25">
      <c r="A509" t="str">
        <f>List2!A509</f>
        <v>HV3820</v>
      </c>
      <c r="B509" t="str">
        <f>List2!B509</f>
        <v>Aktuelle Rechtsprobleme im Vergleich: Deutschland - Tschechien</v>
      </c>
      <c r="C509">
        <f>IF(ISNA(VLOOKUP($A509,List2!$AB$4:$AB$49,1,FALSE)),0,1)</f>
        <v>0</v>
      </c>
      <c r="D509">
        <f>IF(ISNA(VLOOKUP($A509,List2!$AC$4:$AC$49,1,FALSE)),0,1)</f>
        <v>0</v>
      </c>
      <c r="E509">
        <f>IF(ISNA(VLOOKUP($A509,List2!$AD$4:$AD$49,1,FALSE)),0,1)</f>
        <v>0</v>
      </c>
      <c r="F509">
        <f>IF(ISNA(VLOOKUP($A509,List2!$AE$4:$AE$49,1,FALSE)),0,1)</f>
        <v>0</v>
      </c>
      <c r="G509">
        <f>IF(ISNA(VLOOKUP($A509,List2!$AF$4:$AF$49,1,FALSE)),0,1)</f>
        <v>0</v>
      </c>
      <c r="H509">
        <f>IF(ISNA(VLOOKUP($A509,List2!$AG$4:$AG$49,1,FALSE)),0,1)</f>
        <v>0</v>
      </c>
      <c r="I509" s="2">
        <f t="shared" si="18"/>
        <v>0</v>
      </c>
      <c r="L509" t="str">
        <f t="shared" si="19"/>
        <v/>
      </c>
    </row>
    <row r="510" spans="1:12" x14ac:dyDescent="0.25">
      <c r="A510" t="str">
        <f>List2!A510</f>
        <v>HV3821</v>
      </c>
      <c r="B510" t="str">
        <f>List2!B510</f>
        <v>Odborná praxe – praxe v advokátních kancelářích se zaměřením na migrační právo</v>
      </c>
      <c r="C510">
        <f>IF(ISNA(VLOOKUP($A510,List2!$AB$4:$AB$49,1,FALSE)),0,1)</f>
        <v>0</v>
      </c>
      <c r="D510">
        <f>IF(ISNA(VLOOKUP($A510,List2!$AC$4:$AC$49,1,FALSE)),0,1)</f>
        <v>0</v>
      </c>
      <c r="E510">
        <f>IF(ISNA(VLOOKUP($A510,List2!$AD$4:$AD$49,1,FALSE)),0,1)</f>
        <v>0</v>
      </c>
      <c r="F510">
        <f>IF(ISNA(VLOOKUP($A510,List2!$AE$4:$AE$49,1,FALSE)),0,1)</f>
        <v>0</v>
      </c>
      <c r="G510">
        <f>IF(ISNA(VLOOKUP($A510,List2!$AF$4:$AF$49,1,FALSE)),0,1)</f>
        <v>0</v>
      </c>
      <c r="H510">
        <f>IF(ISNA(VLOOKUP($A510,List2!$AG$4:$AG$49,1,FALSE)),0,1)</f>
        <v>0</v>
      </c>
      <c r="I510" s="2">
        <f t="shared" si="18"/>
        <v>0</v>
      </c>
      <c r="L510" t="str">
        <f t="shared" si="19"/>
        <v/>
      </c>
    </row>
    <row r="511" spans="1:12" x14ac:dyDescent="0.25">
      <c r="A511" t="str">
        <f>List2!A511</f>
        <v>HV3822</v>
      </c>
      <c r="B511" t="str">
        <f>List2!B511</f>
        <v>Odborná praxe – praxe v Úřadu vysokého komisaře OSN pro uprchlíky</v>
      </c>
      <c r="C511">
        <f>IF(ISNA(VLOOKUP($A511,List2!$AB$4:$AB$49,1,FALSE)),0,1)</f>
        <v>0</v>
      </c>
      <c r="D511">
        <f>IF(ISNA(VLOOKUP($A511,List2!$AC$4:$AC$49,1,FALSE)),0,1)</f>
        <v>0</v>
      </c>
      <c r="E511">
        <f>IF(ISNA(VLOOKUP($A511,List2!$AD$4:$AD$49,1,FALSE)),0,1)</f>
        <v>0</v>
      </c>
      <c r="F511">
        <f>IF(ISNA(VLOOKUP($A511,List2!$AE$4:$AE$49,1,FALSE)),0,1)</f>
        <v>0</v>
      </c>
      <c r="G511">
        <f>IF(ISNA(VLOOKUP($A511,List2!$AF$4:$AF$49,1,FALSE)),0,1)</f>
        <v>0</v>
      </c>
      <c r="H511">
        <f>IF(ISNA(VLOOKUP($A511,List2!$AG$4:$AG$49,1,FALSE)),0,1)</f>
        <v>0</v>
      </c>
      <c r="I511" s="2">
        <f t="shared" si="18"/>
        <v>0</v>
      </c>
      <c r="L511" t="str">
        <f t="shared" si="19"/>
        <v/>
      </c>
    </row>
    <row r="512" spans="1:12" x14ac:dyDescent="0.25">
      <c r="A512" t="str">
        <f>List2!A512</f>
        <v>HV3823</v>
      </c>
      <c r="B512" t="str">
        <f>List2!B512</f>
        <v>Simulace v oblasti uprchlického a migračního práva</v>
      </c>
      <c r="C512">
        <f>IF(ISNA(VLOOKUP($A512,List2!$AB$4:$AB$49,1,FALSE)),0,1)</f>
        <v>0</v>
      </c>
      <c r="D512">
        <f>IF(ISNA(VLOOKUP($A512,List2!$AC$4:$AC$49,1,FALSE)),0,1)</f>
        <v>0</v>
      </c>
      <c r="E512">
        <f>IF(ISNA(VLOOKUP($A512,List2!$AD$4:$AD$49,1,FALSE)),0,1)</f>
        <v>0</v>
      </c>
      <c r="F512">
        <f>IF(ISNA(VLOOKUP($A512,List2!$AE$4:$AE$49,1,FALSE)),0,1)</f>
        <v>0</v>
      </c>
      <c r="G512">
        <f>IF(ISNA(VLOOKUP($A512,List2!$AF$4:$AF$49,1,FALSE)),0,1)</f>
        <v>0</v>
      </c>
      <c r="H512">
        <f>IF(ISNA(VLOOKUP($A512,List2!$AG$4:$AG$49,1,FALSE)),0,1)</f>
        <v>0</v>
      </c>
      <c r="I512" s="2">
        <f t="shared" si="18"/>
        <v>0</v>
      </c>
      <c r="L512" t="str">
        <f t="shared" si="19"/>
        <v/>
      </c>
    </row>
    <row r="513" spans="1:12" x14ac:dyDescent="0.25">
      <c r="A513" t="str">
        <f>List2!A513</f>
        <v>HV3824</v>
      </c>
      <c r="B513" t="str">
        <f>List2!B513</f>
        <v>Odborná praxe – praxe v oblasti práva ICT</v>
      </c>
      <c r="C513">
        <f>IF(ISNA(VLOOKUP($A513,List2!$AB$4:$AB$49,1,FALSE)),0,1)</f>
        <v>0</v>
      </c>
      <c r="D513">
        <f>IF(ISNA(VLOOKUP($A513,List2!$AC$4:$AC$49,1,FALSE)),0,1)</f>
        <v>0</v>
      </c>
      <c r="E513">
        <f>IF(ISNA(VLOOKUP($A513,List2!$AD$4:$AD$49,1,FALSE)),0,1)</f>
        <v>0</v>
      </c>
      <c r="F513">
        <f>IF(ISNA(VLOOKUP($A513,List2!$AE$4:$AE$49,1,FALSE)),0,1)</f>
        <v>0</v>
      </c>
      <c r="G513">
        <f>IF(ISNA(VLOOKUP($A513,List2!$AF$4:$AF$49,1,FALSE)),0,1)</f>
        <v>0</v>
      </c>
      <c r="H513">
        <f>IF(ISNA(VLOOKUP($A513,List2!$AG$4:$AG$49,1,FALSE)),0,1)</f>
        <v>0</v>
      </c>
      <c r="I513" s="2">
        <f t="shared" si="18"/>
        <v>0</v>
      </c>
      <c r="L513" t="str">
        <f t="shared" si="19"/>
        <v/>
      </c>
    </row>
    <row r="514" spans="1:12" x14ac:dyDescent="0.25">
      <c r="A514" t="str">
        <f>List2!A514</f>
        <v>HV3825</v>
      </c>
      <c r="B514" t="str">
        <f>List2!B514</f>
        <v>Právo nových technologií</v>
      </c>
      <c r="C514">
        <f>IF(ISNA(VLOOKUP($A514,List2!$AB$4:$AB$49,1,FALSE)),0,1)</f>
        <v>0</v>
      </c>
      <c r="D514">
        <f>IF(ISNA(VLOOKUP($A514,List2!$AC$4:$AC$49,1,FALSE)),0,1)</f>
        <v>0</v>
      </c>
      <c r="E514">
        <f>IF(ISNA(VLOOKUP($A514,List2!$AD$4:$AD$49,1,FALSE)),0,1)</f>
        <v>0</v>
      </c>
      <c r="F514">
        <f>IF(ISNA(VLOOKUP($A514,List2!$AE$4:$AE$49,1,FALSE)),0,1)</f>
        <v>0</v>
      </c>
      <c r="G514">
        <f>IF(ISNA(VLOOKUP($A514,List2!$AF$4:$AF$49,1,FALSE)),0,1)</f>
        <v>0</v>
      </c>
      <c r="H514">
        <f>IF(ISNA(VLOOKUP($A514,List2!$AG$4:$AG$49,1,FALSE)),0,1)</f>
        <v>0</v>
      </c>
      <c r="I514" s="2">
        <f t="shared" si="18"/>
        <v>0</v>
      </c>
      <c r="L514" t="str">
        <f t="shared" si="19"/>
        <v/>
      </c>
    </row>
    <row r="515" spans="1:12" x14ac:dyDescent="0.25">
      <c r="A515" t="str">
        <f>List2!A515</f>
        <v>HV3826</v>
      </c>
      <c r="B515" t="str">
        <f>List2!B515</f>
        <v>Vývoj trestního práva v českých zemích od nejstarších počátků do 20. století</v>
      </c>
      <c r="C515">
        <f>IF(ISNA(VLOOKUP($A515,List2!$AB$4:$AB$49,1,FALSE)),0,1)</f>
        <v>0</v>
      </c>
      <c r="D515">
        <f>IF(ISNA(VLOOKUP($A515,List2!$AC$4:$AC$49,1,FALSE)),0,1)</f>
        <v>0</v>
      </c>
      <c r="E515">
        <f>IF(ISNA(VLOOKUP($A515,List2!$AD$4:$AD$49,1,FALSE)),0,1)</f>
        <v>0</v>
      </c>
      <c r="F515">
        <f>IF(ISNA(VLOOKUP($A515,List2!$AE$4:$AE$49,1,FALSE)),0,1)</f>
        <v>0</v>
      </c>
      <c r="G515">
        <f>IF(ISNA(VLOOKUP($A515,List2!$AF$4:$AF$49,1,FALSE)),0,1)</f>
        <v>0</v>
      </c>
      <c r="H515">
        <f>IF(ISNA(VLOOKUP($A515,List2!$AG$4:$AG$49,1,FALSE)),0,1)</f>
        <v>0</v>
      </c>
      <c r="I515" s="2">
        <f t="shared" si="18"/>
        <v>0</v>
      </c>
      <c r="L515" t="str">
        <f t="shared" si="19"/>
        <v/>
      </c>
    </row>
    <row r="516" spans="1:12" x14ac:dyDescent="0.25">
      <c r="A516" t="str">
        <f>List2!A516</f>
        <v>HV3827</v>
      </c>
      <c r="B516" t="str">
        <f>List2!B516</f>
        <v>Research seminar: Early Jurisprudence of the European Court of Justice and Drafting of the Founding Treaties</v>
      </c>
      <c r="C516">
        <f>IF(ISNA(VLOOKUP($A516,List2!$AB$4:$AB$49,1,FALSE)),0,1)</f>
        <v>0</v>
      </c>
      <c r="D516">
        <f>IF(ISNA(VLOOKUP($A516,List2!$AC$4:$AC$49,1,FALSE)),0,1)</f>
        <v>0</v>
      </c>
      <c r="E516">
        <f>IF(ISNA(VLOOKUP($A516,List2!$AD$4:$AD$49,1,FALSE)),0,1)</f>
        <v>0</v>
      </c>
      <c r="F516">
        <f>IF(ISNA(VLOOKUP($A516,List2!$AE$4:$AE$49,1,FALSE)),0,1)</f>
        <v>0</v>
      </c>
      <c r="G516">
        <f>IF(ISNA(VLOOKUP($A516,List2!$AF$4:$AF$49,1,FALSE)),0,1)</f>
        <v>0</v>
      </c>
      <c r="H516">
        <f>IF(ISNA(VLOOKUP($A516,List2!$AG$4:$AG$49,1,FALSE)),0,1)</f>
        <v>0</v>
      </c>
      <c r="I516" s="2">
        <f t="shared" si="18"/>
        <v>0</v>
      </c>
      <c r="L516" t="str">
        <f t="shared" si="19"/>
        <v/>
      </c>
    </row>
    <row r="517" spans="1:12" x14ac:dyDescent="0.25">
      <c r="A517" t="str">
        <f>List2!A517</f>
        <v>HV3902</v>
      </c>
      <c r="B517" t="str">
        <f>List2!B517</f>
        <v>Language of Contracts</v>
      </c>
      <c r="C517">
        <f>IF(ISNA(VLOOKUP($A517,List2!$AB$4:$AB$49,1,FALSE)),0,1)</f>
        <v>0</v>
      </c>
      <c r="D517">
        <f>IF(ISNA(VLOOKUP($A517,List2!$AC$4:$AC$49,1,FALSE)),0,1)</f>
        <v>0</v>
      </c>
      <c r="E517">
        <f>IF(ISNA(VLOOKUP($A517,List2!$AD$4:$AD$49,1,FALSE)),0,1)</f>
        <v>0</v>
      </c>
      <c r="F517">
        <f>IF(ISNA(VLOOKUP($A517,List2!$AE$4:$AE$49,1,FALSE)),0,1)</f>
        <v>0</v>
      </c>
      <c r="G517">
        <f>IF(ISNA(VLOOKUP($A517,List2!$AF$4:$AF$49,1,FALSE)),0,1)</f>
        <v>0</v>
      </c>
      <c r="H517">
        <f>IF(ISNA(VLOOKUP($A517,List2!$AG$4:$AG$49,1,FALSE)),0,1)</f>
        <v>0</v>
      </c>
      <c r="I517" s="2">
        <f t="shared" ref="I517:I570" si="20">SUM(C517:H517)</f>
        <v>0</v>
      </c>
      <c r="L517" t="str">
        <f t="shared" ref="L517:L570" si="21">IF(I517=0,"",J517&amp;" "&amp;K517&amp;", ")</f>
        <v/>
      </c>
    </row>
    <row r="518" spans="1:12" x14ac:dyDescent="0.25">
      <c r="A518" t="str">
        <f>List2!A518</f>
        <v>HV3905</v>
      </c>
      <c r="B518" t="str">
        <f>List2!B518</f>
        <v>Mediace II</v>
      </c>
      <c r="C518">
        <f>IF(ISNA(VLOOKUP($A518,List2!$AB$4:$AB$49,1,FALSE)),0,1)</f>
        <v>0</v>
      </c>
      <c r="D518">
        <f>IF(ISNA(VLOOKUP($A518,List2!$AC$4:$AC$49,1,FALSE)),0,1)</f>
        <v>0</v>
      </c>
      <c r="E518">
        <f>IF(ISNA(VLOOKUP($A518,List2!$AD$4:$AD$49,1,FALSE)),0,1)</f>
        <v>0</v>
      </c>
      <c r="F518">
        <f>IF(ISNA(VLOOKUP($A518,List2!$AE$4:$AE$49,1,FALSE)),0,1)</f>
        <v>0</v>
      </c>
      <c r="G518">
        <f>IF(ISNA(VLOOKUP($A518,List2!$AF$4:$AF$49,1,FALSE)),0,1)</f>
        <v>0</v>
      </c>
      <c r="H518">
        <f>IF(ISNA(VLOOKUP($A518,List2!$AG$4:$AG$49,1,FALSE)),0,1)</f>
        <v>0</v>
      </c>
      <c r="I518" s="2">
        <f t="shared" si="20"/>
        <v>0</v>
      </c>
      <c r="L518" t="str">
        <f t="shared" si="21"/>
        <v/>
      </c>
    </row>
    <row r="519" spans="1:12" x14ac:dyDescent="0.25">
      <c r="A519" t="str">
        <f>List2!A519</f>
        <v>HV3906</v>
      </c>
      <c r="B519" t="str">
        <f>List2!B519</f>
        <v>Příprava na Meziuniverzitní Mediační soutěž a na ICC International Commercial Mediation Competition</v>
      </c>
      <c r="C519">
        <f>IF(ISNA(VLOOKUP($A519,List2!$AB$4:$AB$49,1,FALSE)),0,1)</f>
        <v>0</v>
      </c>
      <c r="D519">
        <f>IF(ISNA(VLOOKUP($A519,List2!$AC$4:$AC$49,1,FALSE)),0,1)</f>
        <v>0</v>
      </c>
      <c r="E519">
        <f>IF(ISNA(VLOOKUP($A519,List2!$AD$4:$AD$49,1,FALSE)),0,1)</f>
        <v>0</v>
      </c>
      <c r="F519">
        <f>IF(ISNA(VLOOKUP($A519,List2!$AE$4:$AE$49,1,FALSE)),0,1)</f>
        <v>0</v>
      </c>
      <c r="G519">
        <f>IF(ISNA(VLOOKUP($A519,List2!$AF$4:$AF$49,1,FALSE)),0,1)</f>
        <v>0</v>
      </c>
      <c r="H519">
        <f>IF(ISNA(VLOOKUP($A519,List2!$AG$4:$AG$49,1,FALSE)),0,1)</f>
        <v>0</v>
      </c>
      <c r="I519" s="2">
        <f t="shared" si="20"/>
        <v>0</v>
      </c>
      <c r="L519" t="str">
        <f t="shared" si="21"/>
        <v/>
      </c>
    </row>
    <row r="520" spans="1:12" x14ac:dyDescent="0.25">
      <c r="A520" t="str">
        <f>List2!A520</f>
        <v>HV3907</v>
      </c>
      <c r="B520" t="str">
        <f>List2!B520</f>
        <v>Příprava na obchodní mediační a negociační soutěž CDRC</v>
      </c>
      <c r="C520">
        <f>IF(ISNA(VLOOKUP($A520,List2!$AB$4:$AB$49,1,FALSE)),0,1)</f>
        <v>0</v>
      </c>
      <c r="D520">
        <f>IF(ISNA(VLOOKUP($A520,List2!$AC$4:$AC$49,1,FALSE)),0,1)</f>
        <v>0</v>
      </c>
      <c r="E520">
        <f>IF(ISNA(VLOOKUP($A520,List2!$AD$4:$AD$49,1,FALSE)),0,1)</f>
        <v>0</v>
      </c>
      <c r="F520">
        <f>IF(ISNA(VLOOKUP($A520,List2!$AE$4:$AE$49,1,FALSE)),0,1)</f>
        <v>0</v>
      </c>
      <c r="G520">
        <f>IF(ISNA(VLOOKUP($A520,List2!$AF$4:$AF$49,1,FALSE)),0,1)</f>
        <v>0</v>
      </c>
      <c r="H520">
        <f>IF(ISNA(VLOOKUP($A520,List2!$AG$4:$AG$49,1,FALSE)),0,1)</f>
        <v>0</v>
      </c>
      <c r="I520" s="2">
        <f t="shared" si="20"/>
        <v>0</v>
      </c>
      <c r="L520" t="str">
        <f t="shared" si="21"/>
        <v/>
      </c>
    </row>
    <row r="521" spans="1:12" x14ac:dyDescent="0.25">
      <c r="A521" t="str">
        <f>List2!A521</f>
        <v>HV3911</v>
      </c>
      <c r="B521" t="str">
        <f>List2!B521</f>
        <v>Odborná praxe – praxe v oblasti ochrany lidských práv</v>
      </c>
      <c r="C521">
        <f>IF(ISNA(VLOOKUP($A521,List2!$AB$4:$AB$49,1,FALSE)),0,1)</f>
        <v>0</v>
      </c>
      <c r="D521">
        <f>IF(ISNA(VLOOKUP($A521,List2!$AC$4:$AC$49,1,FALSE)),0,1)</f>
        <v>0</v>
      </c>
      <c r="E521">
        <f>IF(ISNA(VLOOKUP($A521,List2!$AD$4:$AD$49,1,FALSE)),0,1)</f>
        <v>0</v>
      </c>
      <c r="F521">
        <f>IF(ISNA(VLOOKUP($A521,List2!$AE$4:$AE$49,1,FALSE)),0,1)</f>
        <v>0</v>
      </c>
      <c r="G521">
        <f>IF(ISNA(VLOOKUP($A521,List2!$AF$4:$AF$49,1,FALSE)),0,1)</f>
        <v>0</v>
      </c>
      <c r="H521">
        <f>IF(ISNA(VLOOKUP($A521,List2!$AG$4:$AG$49,1,FALSE)),0,1)</f>
        <v>0</v>
      </c>
      <c r="I521" s="2">
        <f t="shared" si="20"/>
        <v>0</v>
      </c>
      <c r="L521" t="str">
        <f t="shared" si="21"/>
        <v/>
      </c>
    </row>
    <row r="522" spans="1:12" x14ac:dyDescent="0.25">
      <c r="A522" t="str">
        <f>List2!A522</f>
        <v>HV3912</v>
      </c>
      <c r="B522" t="str">
        <f>List2!B522</f>
        <v>Odborná praxe – praxe v oblasti zdravotnického práva</v>
      </c>
      <c r="C522">
        <f>IF(ISNA(VLOOKUP($A522,List2!$AB$4:$AB$49,1,FALSE)),0,1)</f>
        <v>0</v>
      </c>
      <c r="D522">
        <f>IF(ISNA(VLOOKUP($A522,List2!$AC$4:$AC$49,1,FALSE)),0,1)</f>
        <v>0</v>
      </c>
      <c r="E522">
        <f>IF(ISNA(VLOOKUP($A522,List2!$AD$4:$AD$49,1,FALSE)),0,1)</f>
        <v>0</v>
      </c>
      <c r="F522">
        <f>IF(ISNA(VLOOKUP($A522,List2!$AE$4:$AE$49,1,FALSE)),0,1)</f>
        <v>0</v>
      </c>
      <c r="G522">
        <f>IF(ISNA(VLOOKUP($A522,List2!$AF$4:$AF$49,1,FALSE)),0,1)</f>
        <v>0</v>
      </c>
      <c r="H522">
        <f>IF(ISNA(VLOOKUP($A522,List2!$AG$4:$AG$49,1,FALSE)),0,1)</f>
        <v>0</v>
      </c>
      <c r="I522" s="2">
        <f t="shared" si="20"/>
        <v>0</v>
      </c>
      <c r="L522" t="str">
        <f t="shared" si="21"/>
        <v/>
      </c>
    </row>
    <row r="523" spans="1:12" x14ac:dyDescent="0.25">
      <c r="A523" t="str">
        <f>List2!A523</f>
        <v>HV3926</v>
      </c>
      <c r="B523" t="str">
        <f>List2!B523</f>
        <v>Právo ochrany hospodářské soutěže</v>
      </c>
      <c r="C523">
        <f>IF(ISNA(VLOOKUP($A523,List2!$AB$4:$AB$49,1,FALSE)),0,1)</f>
        <v>0</v>
      </c>
      <c r="D523">
        <f>IF(ISNA(VLOOKUP($A523,List2!$AC$4:$AC$49,1,FALSE)),0,1)</f>
        <v>0</v>
      </c>
      <c r="E523">
        <f>IF(ISNA(VLOOKUP($A523,List2!$AD$4:$AD$49,1,FALSE)),0,1)</f>
        <v>0</v>
      </c>
      <c r="F523">
        <f>IF(ISNA(VLOOKUP($A523,List2!$AE$4:$AE$49,1,FALSE)),0,1)</f>
        <v>0</v>
      </c>
      <c r="G523">
        <f>IF(ISNA(VLOOKUP($A523,List2!$AF$4:$AF$49,1,FALSE)),0,1)</f>
        <v>0</v>
      </c>
      <c r="H523">
        <f>IF(ISNA(VLOOKUP($A523,List2!$AG$4:$AG$49,1,FALSE)),0,1)</f>
        <v>0</v>
      </c>
      <c r="I523" s="2">
        <f t="shared" si="20"/>
        <v>0</v>
      </c>
      <c r="L523" t="str">
        <f t="shared" si="21"/>
        <v/>
      </c>
    </row>
    <row r="524" spans="1:12" x14ac:dyDescent="0.25">
      <c r="A524" t="str">
        <f>List2!A524</f>
        <v>HV3927</v>
      </c>
      <c r="B524" t="str">
        <f>List2!B524</f>
        <v>Startupy a venture kapitálové investice</v>
      </c>
      <c r="C524">
        <f>IF(ISNA(VLOOKUP($A524,List2!$AB$4:$AB$49,1,FALSE)),0,1)</f>
        <v>0</v>
      </c>
      <c r="D524">
        <f>IF(ISNA(VLOOKUP($A524,List2!$AC$4:$AC$49,1,FALSE)),0,1)</f>
        <v>0</v>
      </c>
      <c r="E524">
        <f>IF(ISNA(VLOOKUP($A524,List2!$AD$4:$AD$49,1,FALSE)),0,1)</f>
        <v>0</v>
      </c>
      <c r="F524">
        <f>IF(ISNA(VLOOKUP($A524,List2!$AE$4:$AE$49,1,FALSE)),0,1)</f>
        <v>0</v>
      </c>
      <c r="G524">
        <f>IF(ISNA(VLOOKUP($A524,List2!$AF$4:$AF$49,1,FALSE)),0,1)</f>
        <v>0</v>
      </c>
      <c r="H524">
        <f>IF(ISNA(VLOOKUP($A524,List2!$AG$4:$AG$49,1,FALSE)),0,1)</f>
        <v>0</v>
      </c>
      <c r="I524" s="2">
        <f t="shared" si="20"/>
        <v>0</v>
      </c>
      <c r="L524" t="str">
        <f t="shared" si="21"/>
        <v/>
      </c>
    </row>
    <row r="525" spans="1:12" x14ac:dyDescent="0.25">
      <c r="A525" t="str">
        <f>List2!A525</f>
        <v>HV3929</v>
      </c>
      <c r="B525" t="str">
        <f>List2!B525</f>
        <v>Vědecký seminář ke starším českým právním dějinám</v>
      </c>
      <c r="C525">
        <f>IF(ISNA(VLOOKUP($A525,List2!$AB$4:$AB$49,1,FALSE)),0,1)</f>
        <v>0</v>
      </c>
      <c r="D525">
        <f>IF(ISNA(VLOOKUP($A525,List2!$AC$4:$AC$49,1,FALSE)),0,1)</f>
        <v>0</v>
      </c>
      <c r="E525">
        <f>IF(ISNA(VLOOKUP($A525,List2!$AD$4:$AD$49,1,FALSE)),0,1)</f>
        <v>0</v>
      </c>
      <c r="F525">
        <f>IF(ISNA(VLOOKUP($A525,List2!$AE$4:$AE$49,1,FALSE)),0,1)</f>
        <v>0</v>
      </c>
      <c r="G525">
        <f>IF(ISNA(VLOOKUP($A525,List2!$AF$4:$AF$49,1,FALSE)),0,1)</f>
        <v>0</v>
      </c>
      <c r="H525">
        <f>IF(ISNA(VLOOKUP($A525,List2!$AG$4:$AG$49,1,FALSE)),0,1)</f>
        <v>0</v>
      </c>
      <c r="I525" s="2">
        <f t="shared" si="20"/>
        <v>0</v>
      </c>
      <c r="L525" t="str">
        <f t="shared" si="21"/>
        <v/>
      </c>
    </row>
    <row r="526" spans="1:12" x14ac:dyDescent="0.25">
      <c r="A526" t="str">
        <f>List2!A526</f>
        <v>HV3930</v>
      </c>
      <c r="B526" t="str">
        <f>List2!B526</f>
        <v>Ochrana přirozených práv člověka</v>
      </c>
      <c r="C526">
        <f>IF(ISNA(VLOOKUP($A526,List2!$AB$4:$AB$49,1,FALSE)),0,1)</f>
        <v>0</v>
      </c>
      <c r="D526">
        <f>IF(ISNA(VLOOKUP($A526,List2!$AC$4:$AC$49,1,FALSE)),0,1)</f>
        <v>0</v>
      </c>
      <c r="E526">
        <f>IF(ISNA(VLOOKUP($A526,List2!$AD$4:$AD$49,1,FALSE)),0,1)</f>
        <v>0</v>
      </c>
      <c r="F526">
        <f>IF(ISNA(VLOOKUP($A526,List2!$AE$4:$AE$49,1,FALSE)),0,1)</f>
        <v>0</v>
      </c>
      <c r="G526">
        <f>IF(ISNA(VLOOKUP($A526,List2!$AF$4:$AF$49,1,FALSE)),0,1)</f>
        <v>0</v>
      </c>
      <c r="H526">
        <f>IF(ISNA(VLOOKUP($A526,List2!$AG$4:$AG$49,1,FALSE)),0,1)</f>
        <v>0</v>
      </c>
      <c r="I526" s="2">
        <f t="shared" si="20"/>
        <v>0</v>
      </c>
      <c r="L526" t="str">
        <f t="shared" si="21"/>
        <v/>
      </c>
    </row>
    <row r="527" spans="1:12" x14ac:dyDescent="0.25">
      <c r="A527" t="str">
        <f>List2!A527</f>
        <v>HV3932</v>
      </c>
      <c r="B527" t="str">
        <f>List2!B527</f>
        <v>Fúze a akvizice</v>
      </c>
      <c r="C527">
        <f>IF(ISNA(VLOOKUP($A527,List2!$AB$4:$AB$49,1,FALSE)),0,1)</f>
        <v>0</v>
      </c>
      <c r="D527">
        <f>IF(ISNA(VLOOKUP($A527,List2!$AC$4:$AC$49,1,FALSE)),0,1)</f>
        <v>0</v>
      </c>
      <c r="E527">
        <f>IF(ISNA(VLOOKUP($A527,List2!$AD$4:$AD$49,1,FALSE)),0,1)</f>
        <v>0</v>
      </c>
      <c r="F527">
        <f>IF(ISNA(VLOOKUP($A527,List2!$AE$4:$AE$49,1,FALSE)),0,1)</f>
        <v>0</v>
      </c>
      <c r="G527">
        <f>IF(ISNA(VLOOKUP($A527,List2!$AF$4:$AF$49,1,FALSE)),0,1)</f>
        <v>0</v>
      </c>
      <c r="H527">
        <f>IF(ISNA(VLOOKUP($A527,List2!$AG$4:$AG$49,1,FALSE)),0,1)</f>
        <v>0</v>
      </c>
      <c r="I527" s="2">
        <f t="shared" si="20"/>
        <v>0</v>
      </c>
      <c r="L527" t="str">
        <f t="shared" si="21"/>
        <v/>
      </c>
    </row>
    <row r="528" spans="1:12" x14ac:dyDescent="0.25">
      <c r="A528" t="str">
        <f>List2!A528</f>
        <v>HV3933</v>
      </c>
      <c r="B528" t="str">
        <f>List2!B528</f>
        <v>Odborná praxe – praxe na Ministerstvu obrany</v>
      </c>
      <c r="C528">
        <f>IF(ISNA(VLOOKUP($A528,List2!$AB$4:$AB$49,1,FALSE)),0,1)</f>
        <v>0</v>
      </c>
      <c r="D528">
        <f>IF(ISNA(VLOOKUP($A528,List2!$AC$4:$AC$49,1,FALSE)),0,1)</f>
        <v>0</v>
      </c>
      <c r="E528">
        <f>IF(ISNA(VLOOKUP($A528,List2!$AD$4:$AD$49,1,FALSE)),0,1)</f>
        <v>0</v>
      </c>
      <c r="F528">
        <f>IF(ISNA(VLOOKUP($A528,List2!$AE$4:$AE$49,1,FALSE)),0,1)</f>
        <v>0</v>
      </c>
      <c r="G528">
        <f>IF(ISNA(VLOOKUP($A528,List2!$AF$4:$AF$49,1,FALSE)),0,1)</f>
        <v>0</v>
      </c>
      <c r="H528">
        <f>IF(ISNA(VLOOKUP($A528,List2!$AG$4:$AG$49,1,FALSE)),0,1)</f>
        <v>0</v>
      </c>
      <c r="I528" s="2">
        <f t="shared" si="20"/>
        <v>0</v>
      </c>
      <c r="L528" t="str">
        <f t="shared" si="21"/>
        <v/>
      </c>
    </row>
    <row r="529" spans="1:12" x14ac:dyDescent="0.25">
      <c r="A529" t="str">
        <f>List2!A529</f>
        <v>HV3934</v>
      </c>
      <c r="B529" t="str">
        <f>List2!B529</f>
        <v>Právně historická témata ve filmu II</v>
      </c>
      <c r="C529">
        <f>IF(ISNA(VLOOKUP($A529,List2!$AB$4:$AB$49,1,FALSE)),0,1)</f>
        <v>0</v>
      </c>
      <c r="D529">
        <f>IF(ISNA(VLOOKUP($A529,List2!$AC$4:$AC$49,1,FALSE)),0,1)</f>
        <v>0</v>
      </c>
      <c r="E529">
        <f>IF(ISNA(VLOOKUP($A529,List2!$AD$4:$AD$49,1,FALSE)),0,1)</f>
        <v>0</v>
      </c>
      <c r="F529">
        <f>IF(ISNA(VLOOKUP($A529,List2!$AE$4:$AE$49,1,FALSE)),0,1)</f>
        <v>0</v>
      </c>
      <c r="G529">
        <f>IF(ISNA(VLOOKUP($A529,List2!$AF$4:$AF$49,1,FALSE)),0,1)</f>
        <v>0</v>
      </c>
      <c r="H529">
        <f>IF(ISNA(VLOOKUP($A529,List2!$AG$4:$AG$49,1,FALSE)),0,1)</f>
        <v>0</v>
      </c>
      <c r="I529" s="2">
        <f t="shared" si="20"/>
        <v>0</v>
      </c>
      <c r="L529" t="str">
        <f t="shared" si="21"/>
        <v/>
      </c>
    </row>
    <row r="530" spans="1:12" x14ac:dyDescent="0.25">
      <c r="A530" t="str">
        <f>List2!A530</f>
        <v>HV3935</v>
      </c>
      <c r="B530" t="str">
        <f>List2!B530</f>
        <v>European Constitutionalism</v>
      </c>
      <c r="C530">
        <f>IF(ISNA(VLOOKUP($A530,List2!$AB$4:$AB$49,1,FALSE)),0,1)</f>
        <v>0</v>
      </c>
      <c r="D530">
        <f>IF(ISNA(VLOOKUP($A530,List2!$AC$4:$AC$49,1,FALSE)),0,1)</f>
        <v>0</v>
      </c>
      <c r="E530">
        <f>IF(ISNA(VLOOKUP($A530,List2!$AD$4:$AD$49,1,FALSE)),0,1)</f>
        <v>0</v>
      </c>
      <c r="F530">
        <f>IF(ISNA(VLOOKUP($A530,List2!$AE$4:$AE$49,1,FALSE)),0,1)</f>
        <v>0</v>
      </c>
      <c r="G530">
        <f>IF(ISNA(VLOOKUP($A530,List2!$AF$4:$AF$49,1,FALSE)),0,1)</f>
        <v>0</v>
      </c>
      <c r="H530">
        <f>IF(ISNA(VLOOKUP($A530,List2!$AG$4:$AG$49,1,FALSE)),0,1)</f>
        <v>0</v>
      </c>
      <c r="I530" s="2">
        <f t="shared" si="20"/>
        <v>0</v>
      </c>
      <c r="L530" t="str">
        <f t="shared" si="21"/>
        <v/>
      </c>
    </row>
    <row r="531" spans="1:12" x14ac:dyDescent="0.25">
      <c r="A531" t="str">
        <f>List2!A531</f>
        <v>HV3936</v>
      </c>
      <c r="B531" t="str">
        <f>List2!B531</f>
        <v>Prague Summer School on Immigration and Asylum Law</v>
      </c>
      <c r="C531">
        <f>IF(ISNA(VLOOKUP($A531,List2!$AB$4:$AB$49,1,FALSE)),0,1)</f>
        <v>0</v>
      </c>
      <c r="D531">
        <f>IF(ISNA(VLOOKUP($A531,List2!$AC$4:$AC$49,1,FALSE)),0,1)</f>
        <v>0</v>
      </c>
      <c r="E531">
        <f>IF(ISNA(VLOOKUP($A531,List2!$AD$4:$AD$49,1,FALSE)),0,1)</f>
        <v>0</v>
      </c>
      <c r="F531">
        <f>IF(ISNA(VLOOKUP($A531,List2!$AE$4:$AE$49,1,FALSE)),0,1)</f>
        <v>0</v>
      </c>
      <c r="G531">
        <f>IF(ISNA(VLOOKUP($A531,List2!$AF$4:$AF$49,1,FALSE)),0,1)</f>
        <v>0</v>
      </c>
      <c r="H531">
        <f>IF(ISNA(VLOOKUP($A531,List2!$AG$4:$AG$49,1,FALSE)),0,1)</f>
        <v>0</v>
      </c>
      <c r="I531" s="2">
        <f t="shared" si="20"/>
        <v>0</v>
      </c>
      <c r="L531" t="str">
        <f t="shared" si="21"/>
        <v/>
      </c>
    </row>
    <row r="532" spans="1:12" x14ac:dyDescent="0.25">
      <c r="A532" t="str">
        <f>List2!A532</f>
        <v>HV4010</v>
      </c>
      <c r="B532" t="str">
        <f>List2!B532</f>
        <v>Letní škola pracovněprávních studií</v>
      </c>
      <c r="C532">
        <f>IF(ISNA(VLOOKUP($A532,List2!$AB$4:$AB$49,1,FALSE)),0,1)</f>
        <v>0</v>
      </c>
      <c r="D532">
        <f>IF(ISNA(VLOOKUP($A532,List2!$AC$4:$AC$49,1,FALSE)),0,1)</f>
        <v>0</v>
      </c>
      <c r="E532">
        <f>IF(ISNA(VLOOKUP($A532,List2!$AD$4:$AD$49,1,FALSE)),0,1)</f>
        <v>0</v>
      </c>
      <c r="F532">
        <f>IF(ISNA(VLOOKUP($A532,List2!$AE$4:$AE$49,1,FALSE)),0,1)</f>
        <v>0</v>
      </c>
      <c r="G532">
        <f>IF(ISNA(VLOOKUP($A532,List2!$AF$4:$AF$49,1,FALSE)),0,1)</f>
        <v>0</v>
      </c>
      <c r="H532">
        <f>IF(ISNA(VLOOKUP($A532,List2!$AG$4:$AG$49,1,FALSE)),0,1)</f>
        <v>0</v>
      </c>
      <c r="I532" s="2">
        <f t="shared" si="20"/>
        <v>0</v>
      </c>
      <c r="L532" t="str">
        <f t="shared" si="21"/>
        <v/>
      </c>
    </row>
    <row r="533" spans="1:12" x14ac:dyDescent="0.25">
      <c r="A533" t="str">
        <f>List2!A533</f>
        <v>HV4012</v>
      </c>
      <c r="B533" t="str">
        <f>List2!B533</f>
        <v>Právo elektronických komunikací</v>
      </c>
      <c r="C533">
        <f>IF(ISNA(VLOOKUP($A533,List2!$AB$4:$AB$49,1,FALSE)),0,1)</f>
        <v>0</v>
      </c>
      <c r="D533">
        <f>IF(ISNA(VLOOKUP($A533,List2!$AC$4:$AC$49,1,FALSE)),0,1)</f>
        <v>0</v>
      </c>
      <c r="E533">
        <f>IF(ISNA(VLOOKUP($A533,List2!$AD$4:$AD$49,1,FALSE)),0,1)</f>
        <v>0</v>
      </c>
      <c r="F533">
        <f>IF(ISNA(VLOOKUP($A533,List2!$AE$4:$AE$49,1,FALSE)),0,1)</f>
        <v>0</v>
      </c>
      <c r="G533">
        <f>IF(ISNA(VLOOKUP($A533,List2!$AF$4:$AF$49,1,FALSE)),0,1)</f>
        <v>0</v>
      </c>
      <c r="H533">
        <f>IF(ISNA(VLOOKUP($A533,List2!$AG$4:$AG$49,1,FALSE)),0,1)</f>
        <v>0</v>
      </c>
      <c r="I533" s="2">
        <f t="shared" si="20"/>
        <v>0</v>
      </c>
      <c r="L533" t="str">
        <f t="shared" si="21"/>
        <v/>
      </c>
    </row>
    <row r="534" spans="1:12" x14ac:dyDescent="0.25">
      <c r="A534" t="str">
        <f>List2!A534</f>
        <v>HV4013</v>
      </c>
      <c r="B534" t="str">
        <f>List2!B534</f>
        <v>Grundzüge des Arbeitsrechts</v>
      </c>
      <c r="C534">
        <f>IF(ISNA(VLOOKUP($A534,List2!$AB$4:$AB$49,1,FALSE)),0,1)</f>
        <v>0</v>
      </c>
      <c r="D534">
        <f>IF(ISNA(VLOOKUP($A534,List2!$AC$4:$AC$49,1,FALSE)),0,1)</f>
        <v>0</v>
      </c>
      <c r="E534">
        <f>IF(ISNA(VLOOKUP($A534,List2!$AD$4:$AD$49,1,FALSE)),0,1)</f>
        <v>0</v>
      </c>
      <c r="F534">
        <f>IF(ISNA(VLOOKUP($A534,List2!$AE$4:$AE$49,1,FALSE)),0,1)</f>
        <v>0</v>
      </c>
      <c r="G534">
        <f>IF(ISNA(VLOOKUP($A534,List2!$AF$4:$AF$49,1,FALSE)),0,1)</f>
        <v>0</v>
      </c>
      <c r="H534">
        <f>IF(ISNA(VLOOKUP($A534,List2!$AG$4:$AG$49,1,FALSE)),0,1)</f>
        <v>0</v>
      </c>
      <c r="I534" s="2">
        <f t="shared" si="20"/>
        <v>0</v>
      </c>
      <c r="L534" t="str">
        <f t="shared" si="21"/>
        <v/>
      </c>
    </row>
    <row r="535" spans="1:12" x14ac:dyDescent="0.25">
      <c r="A535" t="str">
        <f>List2!A535</f>
        <v>HV4014</v>
      </c>
      <c r="B535" t="str">
        <f>List2!B535</f>
        <v>Odborná praxe – praxe ve Státním ústavu pro kontrolu léčiv</v>
      </c>
      <c r="C535">
        <f>IF(ISNA(VLOOKUP($A535,List2!$AB$4:$AB$49,1,FALSE)),0,1)</f>
        <v>0</v>
      </c>
      <c r="D535">
        <f>IF(ISNA(VLOOKUP($A535,List2!$AC$4:$AC$49,1,FALSE)),0,1)</f>
        <v>0</v>
      </c>
      <c r="E535">
        <f>IF(ISNA(VLOOKUP($A535,List2!$AD$4:$AD$49,1,FALSE)),0,1)</f>
        <v>0</v>
      </c>
      <c r="F535">
        <f>IF(ISNA(VLOOKUP($A535,List2!$AE$4:$AE$49,1,FALSE)),0,1)</f>
        <v>0</v>
      </c>
      <c r="G535">
        <f>IF(ISNA(VLOOKUP($A535,List2!$AF$4:$AF$49,1,FALSE)),0,1)</f>
        <v>0</v>
      </c>
      <c r="H535">
        <f>IF(ISNA(VLOOKUP($A535,List2!$AG$4:$AG$49,1,FALSE)),0,1)</f>
        <v>0</v>
      </c>
      <c r="I535" s="2">
        <f t="shared" si="20"/>
        <v>0</v>
      </c>
      <c r="L535" t="str">
        <f t="shared" si="21"/>
        <v/>
      </c>
    </row>
    <row r="536" spans="1:12" x14ac:dyDescent="0.25">
      <c r="A536" t="str">
        <f>List2!A536</f>
        <v>HV4040</v>
      </c>
      <c r="B536" t="str">
        <f>List2!B536</f>
        <v>Právo a film</v>
      </c>
      <c r="C536">
        <f>IF(ISNA(VLOOKUP($A536,List2!$AB$4:$AB$49,1,FALSE)),0,1)</f>
        <v>0</v>
      </c>
      <c r="D536">
        <f>IF(ISNA(VLOOKUP($A536,List2!$AC$4:$AC$49,1,FALSE)),0,1)</f>
        <v>0</v>
      </c>
      <c r="E536">
        <f>IF(ISNA(VLOOKUP($A536,List2!$AD$4:$AD$49,1,FALSE)),0,1)</f>
        <v>0</v>
      </c>
      <c r="F536">
        <f>IF(ISNA(VLOOKUP($A536,List2!$AE$4:$AE$49,1,FALSE)),0,1)</f>
        <v>0</v>
      </c>
      <c r="G536">
        <f>IF(ISNA(VLOOKUP($A536,List2!$AF$4:$AF$49,1,FALSE)),0,1)</f>
        <v>0</v>
      </c>
      <c r="H536">
        <f>IF(ISNA(VLOOKUP($A536,List2!$AG$4:$AG$49,1,FALSE)),0,1)</f>
        <v>0</v>
      </c>
      <c r="I536" s="2">
        <f t="shared" si="20"/>
        <v>0</v>
      </c>
      <c r="L536" t="str">
        <f t="shared" si="21"/>
        <v/>
      </c>
    </row>
    <row r="537" spans="1:12" x14ac:dyDescent="0.25">
      <c r="A537" t="str">
        <f>List2!A537</f>
        <v>HV4050</v>
      </c>
      <c r="B537" t="str">
        <f>List2!B537</f>
        <v>Právo mezinárodních smluv</v>
      </c>
      <c r="C537">
        <f>IF(ISNA(VLOOKUP($A537,List2!$AB$4:$AB$49,1,FALSE)),0,1)</f>
        <v>0</v>
      </c>
      <c r="D537">
        <f>IF(ISNA(VLOOKUP($A537,List2!$AC$4:$AC$49,1,FALSE)),0,1)</f>
        <v>0</v>
      </c>
      <c r="E537">
        <f>IF(ISNA(VLOOKUP($A537,List2!$AD$4:$AD$49,1,FALSE)),0,1)</f>
        <v>0</v>
      </c>
      <c r="F537">
        <f>IF(ISNA(VLOOKUP($A537,List2!$AE$4:$AE$49,1,FALSE)),0,1)</f>
        <v>0</v>
      </c>
      <c r="G537">
        <f>IF(ISNA(VLOOKUP($A537,List2!$AF$4:$AF$49,1,FALSE)),0,1)</f>
        <v>0</v>
      </c>
      <c r="H537">
        <f>IF(ISNA(VLOOKUP($A537,List2!$AG$4:$AG$49,1,FALSE)),0,1)</f>
        <v>0</v>
      </c>
      <c r="I537" s="2">
        <f t="shared" si="20"/>
        <v>0</v>
      </c>
      <c r="L537" t="str">
        <f t="shared" si="21"/>
        <v/>
      </c>
    </row>
    <row r="538" spans="1:12" x14ac:dyDescent="0.25">
      <c r="A538" t="str">
        <f>List2!A538</f>
        <v>HXPV0001</v>
      </c>
      <c r="B538" t="str">
        <f>List2!B538</f>
        <v>Letní právní praxe na soudech I</v>
      </c>
      <c r="C538">
        <f>IF(ISNA(VLOOKUP($A538,List2!$AB$4:$AB$49,1,FALSE)),0,1)</f>
        <v>0</v>
      </c>
      <c r="D538">
        <f>IF(ISNA(VLOOKUP($A538,List2!$AC$4:$AC$49,1,FALSE)),0,1)</f>
        <v>0</v>
      </c>
      <c r="E538">
        <f>IF(ISNA(VLOOKUP($A538,List2!$AD$4:$AD$49,1,FALSE)),0,1)</f>
        <v>0</v>
      </c>
      <c r="F538">
        <f>IF(ISNA(VLOOKUP($A538,List2!$AE$4:$AE$49,1,FALSE)),0,1)</f>
        <v>0</v>
      </c>
      <c r="G538">
        <f>IF(ISNA(VLOOKUP($A538,List2!$AF$4:$AF$49,1,FALSE)),0,1)</f>
        <v>0</v>
      </c>
      <c r="H538">
        <f>IF(ISNA(VLOOKUP($A538,List2!$AG$4:$AG$49,1,FALSE)),0,1)</f>
        <v>0</v>
      </c>
      <c r="I538" s="2">
        <f t="shared" si="20"/>
        <v>0</v>
      </c>
      <c r="L538" t="str">
        <f t="shared" si="21"/>
        <v/>
      </c>
    </row>
    <row r="539" spans="1:12" x14ac:dyDescent="0.25">
      <c r="A539" t="str">
        <f>List2!A539</f>
        <v>HXPV0002</v>
      </c>
      <c r="B539" t="str">
        <f>List2!B539</f>
        <v>Letní právní praxe na soudech II</v>
      </c>
      <c r="C539">
        <f>IF(ISNA(VLOOKUP($A539,List2!$AB$4:$AB$49,1,FALSE)),0,1)</f>
        <v>0</v>
      </c>
      <c r="D539">
        <f>IF(ISNA(VLOOKUP($A539,List2!$AC$4:$AC$49,1,FALSE)),0,1)</f>
        <v>0</v>
      </c>
      <c r="E539">
        <f>IF(ISNA(VLOOKUP($A539,List2!$AD$4:$AD$49,1,FALSE)),0,1)</f>
        <v>0</v>
      </c>
      <c r="F539">
        <f>IF(ISNA(VLOOKUP($A539,List2!$AE$4:$AE$49,1,FALSE)),0,1)</f>
        <v>0</v>
      </c>
      <c r="G539">
        <f>IF(ISNA(VLOOKUP($A539,List2!$AF$4:$AF$49,1,FALSE)),0,1)</f>
        <v>0</v>
      </c>
      <c r="H539">
        <f>IF(ISNA(VLOOKUP($A539,List2!$AG$4:$AG$49,1,FALSE)),0,1)</f>
        <v>0</v>
      </c>
      <c r="I539" s="2">
        <f t="shared" si="20"/>
        <v>0</v>
      </c>
      <c r="L539" t="str">
        <f t="shared" si="21"/>
        <v/>
      </c>
    </row>
    <row r="540" spans="1:12" x14ac:dyDescent="0.25">
      <c r="A540" t="str">
        <f>List2!A540</f>
        <v>HXPV0003</v>
      </c>
      <c r="B540" t="str">
        <f>List2!B540</f>
        <v>Právní praxe na soudech - civilní úsek</v>
      </c>
      <c r="C540">
        <f>IF(ISNA(VLOOKUP($A540,List2!$AB$4:$AB$49,1,FALSE)),0,1)</f>
        <v>0</v>
      </c>
      <c r="D540">
        <f>IF(ISNA(VLOOKUP($A540,List2!$AC$4:$AC$49,1,FALSE)),0,1)</f>
        <v>0</v>
      </c>
      <c r="E540">
        <f>IF(ISNA(VLOOKUP($A540,List2!$AD$4:$AD$49,1,FALSE)),0,1)</f>
        <v>0</v>
      </c>
      <c r="F540">
        <f>IF(ISNA(VLOOKUP($A540,List2!$AE$4:$AE$49,1,FALSE)),0,1)</f>
        <v>0</v>
      </c>
      <c r="G540">
        <f>IF(ISNA(VLOOKUP($A540,List2!$AF$4:$AF$49,1,FALSE)),0,1)</f>
        <v>0</v>
      </c>
      <c r="H540">
        <f>IF(ISNA(VLOOKUP($A540,List2!$AG$4:$AG$49,1,FALSE)),0,1)</f>
        <v>0</v>
      </c>
      <c r="I540" s="2">
        <f t="shared" si="20"/>
        <v>0</v>
      </c>
      <c r="L540" t="str">
        <f t="shared" si="21"/>
        <v/>
      </c>
    </row>
    <row r="541" spans="1:12" x14ac:dyDescent="0.25">
      <c r="A541" t="str">
        <f>List2!A541</f>
        <v>HXPV0004</v>
      </c>
      <c r="B541" t="str">
        <f>List2!B541</f>
        <v>Právní praxe na soudech - trestní úsek</v>
      </c>
      <c r="C541">
        <f>IF(ISNA(VLOOKUP($A541,List2!$AB$4:$AB$49,1,FALSE)),0,1)</f>
        <v>0</v>
      </c>
      <c r="D541">
        <f>IF(ISNA(VLOOKUP($A541,List2!$AC$4:$AC$49,1,FALSE)),0,1)</f>
        <v>0</v>
      </c>
      <c r="E541">
        <f>IF(ISNA(VLOOKUP($A541,List2!$AD$4:$AD$49,1,FALSE)),0,1)</f>
        <v>0</v>
      </c>
      <c r="F541">
        <f>IF(ISNA(VLOOKUP($A541,List2!$AE$4:$AE$49,1,FALSE)),0,1)</f>
        <v>0</v>
      </c>
      <c r="G541">
        <f>IF(ISNA(VLOOKUP($A541,List2!$AF$4:$AF$49,1,FALSE)),0,1)</f>
        <v>0</v>
      </c>
      <c r="H541">
        <f>IF(ISNA(VLOOKUP($A541,List2!$AG$4:$AG$49,1,FALSE)),0,1)</f>
        <v>0</v>
      </c>
      <c r="I541" s="2">
        <f t="shared" si="20"/>
        <v>0</v>
      </c>
      <c r="L541" t="str">
        <f t="shared" si="21"/>
        <v/>
      </c>
    </row>
    <row r="542" spans="1:12" x14ac:dyDescent="0.25">
      <c r="A542" t="str">
        <f>List2!A542</f>
        <v>HXPV0005</v>
      </c>
      <c r="B542" t="str">
        <f>List2!B542</f>
        <v>Právní praxe na soudech - obchodní úsek</v>
      </c>
      <c r="C542">
        <f>IF(ISNA(VLOOKUP($A542,List2!$AB$4:$AB$49,1,FALSE)),0,1)</f>
        <v>0</v>
      </c>
      <c r="D542">
        <f>IF(ISNA(VLOOKUP($A542,List2!$AC$4:$AC$49,1,FALSE)),0,1)</f>
        <v>0</v>
      </c>
      <c r="E542">
        <f>IF(ISNA(VLOOKUP($A542,List2!$AD$4:$AD$49,1,FALSE)),0,1)</f>
        <v>0</v>
      </c>
      <c r="F542">
        <f>IF(ISNA(VLOOKUP($A542,List2!$AE$4:$AE$49,1,FALSE)),0,1)</f>
        <v>0</v>
      </c>
      <c r="G542">
        <f>IF(ISNA(VLOOKUP($A542,List2!$AF$4:$AF$49,1,FALSE)),0,1)</f>
        <v>0</v>
      </c>
      <c r="H542">
        <f>IF(ISNA(VLOOKUP($A542,List2!$AG$4:$AG$49,1,FALSE)),0,1)</f>
        <v>0</v>
      </c>
      <c r="I542" s="2">
        <f t="shared" si="20"/>
        <v>0</v>
      </c>
      <c r="L542" t="str">
        <f t="shared" si="21"/>
        <v/>
      </c>
    </row>
    <row r="543" spans="1:12" x14ac:dyDescent="0.25">
      <c r="A543" t="str">
        <f>List2!A543</f>
        <v>HXPV0006</v>
      </c>
      <c r="B543" t="str">
        <f>List2!B543</f>
        <v>Právní praxe na soudech - Vrchní soud v Praze</v>
      </c>
      <c r="C543">
        <f>IF(ISNA(VLOOKUP($A543,List2!$AB$4:$AB$49,1,FALSE)),0,1)</f>
        <v>0</v>
      </c>
      <c r="D543">
        <f>IF(ISNA(VLOOKUP($A543,List2!$AC$4:$AC$49,1,FALSE)),0,1)</f>
        <v>0</v>
      </c>
      <c r="E543">
        <f>IF(ISNA(VLOOKUP($A543,List2!$AD$4:$AD$49,1,FALSE)),0,1)</f>
        <v>0</v>
      </c>
      <c r="F543">
        <f>IF(ISNA(VLOOKUP($A543,List2!$AE$4:$AE$49,1,FALSE)),0,1)</f>
        <v>0</v>
      </c>
      <c r="G543">
        <f>IF(ISNA(VLOOKUP($A543,List2!$AF$4:$AF$49,1,FALSE)),0,1)</f>
        <v>0</v>
      </c>
      <c r="H543">
        <f>IF(ISNA(VLOOKUP($A543,List2!$AG$4:$AG$49,1,FALSE)),0,1)</f>
        <v>0</v>
      </c>
      <c r="I543" s="2">
        <f t="shared" si="20"/>
        <v>0</v>
      </c>
      <c r="L543" t="str">
        <f t="shared" si="21"/>
        <v/>
      </c>
    </row>
    <row r="544" spans="1:12" x14ac:dyDescent="0.25">
      <c r="A544" t="str">
        <f>List2!A544</f>
        <v>HXPV0007</v>
      </c>
      <c r="B544" t="str">
        <f>List2!B544</f>
        <v>Právní praxe na státním zastupitelství</v>
      </c>
      <c r="C544">
        <f>IF(ISNA(VLOOKUP($A544,List2!$AB$4:$AB$49,1,FALSE)),0,1)</f>
        <v>0</v>
      </c>
      <c r="D544">
        <f>IF(ISNA(VLOOKUP($A544,List2!$AC$4:$AC$49,1,FALSE)),0,1)</f>
        <v>0</v>
      </c>
      <c r="E544">
        <f>IF(ISNA(VLOOKUP($A544,List2!$AD$4:$AD$49,1,FALSE)),0,1)</f>
        <v>0</v>
      </c>
      <c r="F544">
        <f>IF(ISNA(VLOOKUP($A544,List2!$AE$4:$AE$49,1,FALSE)),0,1)</f>
        <v>0</v>
      </c>
      <c r="G544">
        <f>IF(ISNA(VLOOKUP($A544,List2!$AF$4:$AF$49,1,FALSE)),0,1)</f>
        <v>0</v>
      </c>
      <c r="H544">
        <f>IF(ISNA(VLOOKUP($A544,List2!$AG$4:$AG$49,1,FALSE)),0,1)</f>
        <v>0</v>
      </c>
      <c r="I544" s="2">
        <f t="shared" si="20"/>
        <v>0</v>
      </c>
      <c r="L544" t="str">
        <f t="shared" si="21"/>
        <v/>
      </c>
    </row>
    <row r="545" spans="1:12" x14ac:dyDescent="0.25">
      <c r="A545" t="str">
        <f>List2!A545</f>
        <v>HXPV0008</v>
      </c>
      <c r="B545" t="str">
        <f>List2!B545</f>
        <v>Právní praxe na Ministerstvu vnitra I</v>
      </c>
      <c r="C545">
        <f>IF(ISNA(VLOOKUP($A545,List2!$AB$4:$AB$49,1,FALSE)),0,1)</f>
        <v>0</v>
      </c>
      <c r="D545">
        <f>IF(ISNA(VLOOKUP($A545,List2!$AC$4:$AC$49,1,FALSE)),0,1)</f>
        <v>0</v>
      </c>
      <c r="E545">
        <f>IF(ISNA(VLOOKUP($A545,List2!$AD$4:$AD$49,1,FALSE)),0,1)</f>
        <v>0</v>
      </c>
      <c r="F545">
        <f>IF(ISNA(VLOOKUP($A545,List2!$AE$4:$AE$49,1,FALSE)),0,1)</f>
        <v>0</v>
      </c>
      <c r="G545">
        <f>IF(ISNA(VLOOKUP($A545,List2!$AF$4:$AF$49,1,FALSE)),0,1)</f>
        <v>0</v>
      </c>
      <c r="H545">
        <f>IF(ISNA(VLOOKUP($A545,List2!$AG$4:$AG$49,1,FALSE)),0,1)</f>
        <v>0</v>
      </c>
      <c r="I545" s="2">
        <f t="shared" si="20"/>
        <v>0</v>
      </c>
      <c r="L545" t="str">
        <f t="shared" si="21"/>
        <v/>
      </c>
    </row>
    <row r="546" spans="1:12" x14ac:dyDescent="0.25">
      <c r="A546" t="str">
        <f>List2!A546</f>
        <v>HXPV0009</v>
      </c>
      <c r="B546" t="str">
        <f>List2!B546</f>
        <v>Právní praxe na Ministerstvu vnitra II</v>
      </c>
      <c r="C546">
        <f>IF(ISNA(VLOOKUP($A546,List2!$AB$4:$AB$49,1,FALSE)),0,1)</f>
        <v>0</v>
      </c>
      <c r="D546">
        <f>IF(ISNA(VLOOKUP($A546,List2!$AC$4:$AC$49,1,FALSE)),0,1)</f>
        <v>0</v>
      </c>
      <c r="E546">
        <f>IF(ISNA(VLOOKUP($A546,List2!$AD$4:$AD$49,1,FALSE)),0,1)</f>
        <v>0</v>
      </c>
      <c r="F546">
        <f>IF(ISNA(VLOOKUP($A546,List2!$AE$4:$AE$49,1,FALSE)),0,1)</f>
        <v>0</v>
      </c>
      <c r="G546">
        <f>IF(ISNA(VLOOKUP($A546,List2!$AF$4:$AF$49,1,FALSE)),0,1)</f>
        <v>0</v>
      </c>
      <c r="H546">
        <f>IF(ISNA(VLOOKUP($A546,List2!$AG$4:$AG$49,1,FALSE)),0,1)</f>
        <v>0</v>
      </c>
      <c r="I546" s="2">
        <f t="shared" si="20"/>
        <v>0</v>
      </c>
      <c r="L546" t="str">
        <f t="shared" si="21"/>
        <v/>
      </c>
    </row>
    <row r="547" spans="1:12" x14ac:dyDescent="0.25">
      <c r="A547" t="str">
        <f>List2!A547</f>
        <v>HXPV0010</v>
      </c>
      <c r="B547" t="str">
        <f>List2!B547</f>
        <v>Právní praxe na Ministerstvu zahraničních věcí 1</v>
      </c>
      <c r="C547">
        <f>IF(ISNA(VLOOKUP($A547,List2!$AB$4:$AB$49,1,FALSE)),0,1)</f>
        <v>0</v>
      </c>
      <c r="D547">
        <f>IF(ISNA(VLOOKUP($A547,List2!$AC$4:$AC$49,1,FALSE)),0,1)</f>
        <v>0</v>
      </c>
      <c r="E547">
        <f>IF(ISNA(VLOOKUP($A547,List2!$AD$4:$AD$49,1,FALSE)),0,1)</f>
        <v>0</v>
      </c>
      <c r="F547">
        <f>IF(ISNA(VLOOKUP($A547,List2!$AE$4:$AE$49,1,FALSE)),0,1)</f>
        <v>0</v>
      </c>
      <c r="G547">
        <f>IF(ISNA(VLOOKUP($A547,List2!$AF$4:$AF$49,1,FALSE)),0,1)</f>
        <v>0</v>
      </c>
      <c r="H547">
        <f>IF(ISNA(VLOOKUP($A547,List2!$AG$4:$AG$49,1,FALSE)),0,1)</f>
        <v>0</v>
      </c>
      <c r="I547" s="2">
        <f t="shared" si="20"/>
        <v>0</v>
      </c>
      <c r="L547" t="str">
        <f t="shared" si="21"/>
        <v/>
      </c>
    </row>
    <row r="548" spans="1:12" x14ac:dyDescent="0.25">
      <c r="A548" t="str">
        <f>List2!A548</f>
        <v>HXPV0011</v>
      </c>
      <c r="B548" t="str">
        <f>List2!B548</f>
        <v>Právní praxe na Ministerstvu zahraničních věcí 2</v>
      </c>
      <c r="C548">
        <f>IF(ISNA(VLOOKUP($A548,List2!$AB$4:$AB$49,1,FALSE)),0,1)</f>
        <v>0</v>
      </c>
      <c r="D548">
        <f>IF(ISNA(VLOOKUP($A548,List2!$AC$4:$AC$49,1,FALSE)),0,1)</f>
        <v>0</v>
      </c>
      <c r="E548">
        <f>IF(ISNA(VLOOKUP($A548,List2!$AD$4:$AD$49,1,FALSE)),0,1)</f>
        <v>0</v>
      </c>
      <c r="F548">
        <f>IF(ISNA(VLOOKUP($A548,List2!$AE$4:$AE$49,1,FALSE)),0,1)</f>
        <v>0</v>
      </c>
      <c r="G548">
        <f>IF(ISNA(VLOOKUP($A548,List2!$AF$4:$AF$49,1,FALSE)),0,1)</f>
        <v>0</v>
      </c>
      <c r="H548">
        <f>IF(ISNA(VLOOKUP($A548,List2!$AG$4:$AG$49,1,FALSE)),0,1)</f>
        <v>0</v>
      </c>
      <c r="I548" s="2">
        <f t="shared" si="20"/>
        <v>0</v>
      </c>
      <c r="L548" t="str">
        <f t="shared" si="21"/>
        <v/>
      </c>
    </row>
    <row r="549" spans="1:12" x14ac:dyDescent="0.25">
      <c r="A549" t="str">
        <f>List2!A549</f>
        <v>HXPV0012</v>
      </c>
      <c r="B549" t="str">
        <f>List2!B549</f>
        <v>Právní praxe v Úřadu vysokého komisaře OSN pro uprchlíky</v>
      </c>
      <c r="C549">
        <f>IF(ISNA(VLOOKUP($A549,List2!$AB$4:$AB$49,1,FALSE)),0,1)</f>
        <v>0</v>
      </c>
      <c r="D549">
        <f>IF(ISNA(VLOOKUP($A549,List2!$AC$4:$AC$49,1,FALSE)),0,1)</f>
        <v>0</v>
      </c>
      <c r="E549">
        <f>IF(ISNA(VLOOKUP($A549,List2!$AD$4:$AD$49,1,FALSE)),0,1)</f>
        <v>0</v>
      </c>
      <c r="F549">
        <f>IF(ISNA(VLOOKUP($A549,List2!$AE$4:$AE$49,1,FALSE)),0,1)</f>
        <v>0</v>
      </c>
      <c r="G549">
        <f>IF(ISNA(VLOOKUP($A549,List2!$AF$4:$AF$49,1,FALSE)),0,1)</f>
        <v>0</v>
      </c>
      <c r="H549">
        <f>IF(ISNA(VLOOKUP($A549,List2!$AG$4:$AG$49,1,FALSE)),0,1)</f>
        <v>0</v>
      </c>
      <c r="I549" s="2">
        <f t="shared" si="20"/>
        <v>0</v>
      </c>
      <c r="L549" t="str">
        <f t="shared" si="21"/>
        <v/>
      </c>
    </row>
    <row r="550" spans="1:12" x14ac:dyDescent="0.25">
      <c r="A550" t="str">
        <f>List2!A550</f>
        <v>HXPV0013</v>
      </c>
      <c r="B550" t="str">
        <f>List2!B550</f>
        <v>Právní praxe na Úřadu pro zastupování státu ve věcech majetkových</v>
      </c>
      <c r="C550">
        <f>IF(ISNA(VLOOKUP($A550,List2!$AB$4:$AB$49,1,FALSE)),0,1)</f>
        <v>0</v>
      </c>
      <c r="D550">
        <f>IF(ISNA(VLOOKUP($A550,List2!$AC$4:$AC$49,1,FALSE)),0,1)</f>
        <v>0</v>
      </c>
      <c r="E550">
        <f>IF(ISNA(VLOOKUP($A550,List2!$AD$4:$AD$49,1,FALSE)),0,1)</f>
        <v>0</v>
      </c>
      <c r="F550">
        <f>IF(ISNA(VLOOKUP($A550,List2!$AE$4:$AE$49,1,FALSE)),0,1)</f>
        <v>0</v>
      </c>
      <c r="G550">
        <f>IF(ISNA(VLOOKUP($A550,List2!$AF$4:$AF$49,1,FALSE)),0,1)</f>
        <v>0</v>
      </c>
      <c r="H550">
        <f>IF(ISNA(VLOOKUP($A550,List2!$AG$4:$AG$49,1,FALSE)),0,1)</f>
        <v>0</v>
      </c>
      <c r="I550" s="2">
        <f t="shared" si="20"/>
        <v>0</v>
      </c>
      <c r="L550" t="str">
        <f t="shared" si="21"/>
        <v/>
      </c>
    </row>
    <row r="551" spans="1:12" x14ac:dyDescent="0.25">
      <c r="A551" t="str">
        <f>List2!A551</f>
        <v>HXPV0016</v>
      </c>
      <c r="B551" t="str">
        <f>List2!B551</f>
        <v>Právní praxe na úřadech městských částí v Praze či Magistrátu HMP</v>
      </c>
      <c r="C551">
        <f>IF(ISNA(VLOOKUP($A551,List2!$AB$4:$AB$49,1,FALSE)),0,1)</f>
        <v>0</v>
      </c>
      <c r="D551">
        <f>IF(ISNA(VLOOKUP($A551,List2!$AC$4:$AC$49,1,FALSE)),0,1)</f>
        <v>0</v>
      </c>
      <c r="E551">
        <f>IF(ISNA(VLOOKUP($A551,List2!$AD$4:$AD$49,1,FALSE)),0,1)</f>
        <v>0</v>
      </c>
      <c r="F551">
        <f>IF(ISNA(VLOOKUP($A551,List2!$AE$4:$AE$49,1,FALSE)),0,1)</f>
        <v>0</v>
      </c>
      <c r="G551">
        <f>IF(ISNA(VLOOKUP($A551,List2!$AF$4:$AF$49,1,FALSE)),0,1)</f>
        <v>0</v>
      </c>
      <c r="H551">
        <f>IF(ISNA(VLOOKUP($A551,List2!$AG$4:$AG$49,1,FALSE)),0,1)</f>
        <v>0</v>
      </c>
      <c r="I551" s="2">
        <f t="shared" si="20"/>
        <v>0</v>
      </c>
      <c r="L551" t="str">
        <f t="shared" si="21"/>
        <v/>
      </c>
    </row>
    <row r="552" spans="1:12" x14ac:dyDescent="0.25">
      <c r="A552" t="str">
        <f>List2!A552</f>
        <v>HXPV0017</v>
      </c>
      <c r="B552" t="str">
        <f>List2!B552</f>
        <v>Právní praxe v oblasti práva ICT</v>
      </c>
      <c r="C552">
        <f>IF(ISNA(VLOOKUP($A552,List2!$AB$4:$AB$49,1,FALSE)),0,1)</f>
        <v>0</v>
      </c>
      <c r="D552">
        <f>IF(ISNA(VLOOKUP($A552,List2!$AC$4:$AC$49,1,FALSE)),0,1)</f>
        <v>0</v>
      </c>
      <c r="E552">
        <f>IF(ISNA(VLOOKUP($A552,List2!$AD$4:$AD$49,1,FALSE)),0,1)</f>
        <v>0</v>
      </c>
      <c r="F552">
        <f>IF(ISNA(VLOOKUP($A552,List2!$AE$4:$AE$49,1,FALSE)),0,1)</f>
        <v>0</v>
      </c>
      <c r="G552">
        <f>IF(ISNA(VLOOKUP($A552,List2!$AF$4:$AF$49,1,FALSE)),0,1)</f>
        <v>0</v>
      </c>
      <c r="H552">
        <f>IF(ISNA(VLOOKUP($A552,List2!$AG$4:$AG$49,1,FALSE)),0,1)</f>
        <v>0</v>
      </c>
      <c r="I552" s="2">
        <f t="shared" si="20"/>
        <v>0</v>
      </c>
      <c r="L552" t="str">
        <f t="shared" si="21"/>
        <v/>
      </c>
    </row>
    <row r="553" spans="1:12" x14ac:dyDescent="0.25">
      <c r="A553" t="str">
        <f>List2!A553</f>
        <v>HXPV0018</v>
      </c>
      <c r="B553" t="str">
        <f>List2!B553</f>
        <v>Právní praxe na orgánech veřejné správy ochrany životního prostředí</v>
      </c>
      <c r="C553">
        <f>IF(ISNA(VLOOKUP($A553,List2!$AB$4:$AB$49,1,FALSE)),0,1)</f>
        <v>0</v>
      </c>
      <c r="D553">
        <f>IF(ISNA(VLOOKUP($A553,List2!$AC$4:$AC$49,1,FALSE)),0,1)</f>
        <v>0</v>
      </c>
      <c r="E553">
        <f>IF(ISNA(VLOOKUP($A553,List2!$AD$4:$AD$49,1,FALSE)),0,1)</f>
        <v>0</v>
      </c>
      <c r="F553">
        <f>IF(ISNA(VLOOKUP($A553,List2!$AE$4:$AE$49,1,FALSE)),0,1)</f>
        <v>0</v>
      </c>
      <c r="G553">
        <f>IF(ISNA(VLOOKUP($A553,List2!$AF$4:$AF$49,1,FALSE)),0,1)</f>
        <v>0</v>
      </c>
      <c r="H553">
        <f>IF(ISNA(VLOOKUP($A553,List2!$AG$4:$AG$49,1,FALSE)),0,1)</f>
        <v>0</v>
      </c>
      <c r="I553" s="2">
        <f t="shared" si="20"/>
        <v>0</v>
      </c>
      <c r="L553" t="str">
        <f t="shared" si="21"/>
        <v/>
      </c>
    </row>
    <row r="554" spans="1:12" x14ac:dyDescent="0.25">
      <c r="A554" t="str">
        <f>List2!A554</f>
        <v>HXPV0019</v>
      </c>
      <c r="B554" t="str">
        <f>List2!B554</f>
        <v>Právní praxe v neziskových organizacích ochrany životního prostředí</v>
      </c>
      <c r="C554">
        <f>IF(ISNA(VLOOKUP($A554,List2!$AB$4:$AB$49,1,FALSE)),0,1)</f>
        <v>0</v>
      </c>
      <c r="D554">
        <f>IF(ISNA(VLOOKUP($A554,List2!$AC$4:$AC$49,1,FALSE)),0,1)</f>
        <v>0</v>
      </c>
      <c r="E554">
        <f>IF(ISNA(VLOOKUP($A554,List2!$AD$4:$AD$49,1,FALSE)),0,1)</f>
        <v>0</v>
      </c>
      <c r="F554">
        <f>IF(ISNA(VLOOKUP($A554,List2!$AE$4:$AE$49,1,FALSE)),0,1)</f>
        <v>0</v>
      </c>
      <c r="G554">
        <f>IF(ISNA(VLOOKUP($A554,List2!$AF$4:$AF$49,1,FALSE)),0,1)</f>
        <v>0</v>
      </c>
      <c r="H554">
        <f>IF(ISNA(VLOOKUP($A554,List2!$AG$4:$AG$49,1,FALSE)),0,1)</f>
        <v>0</v>
      </c>
      <c r="I554" s="2">
        <f t="shared" si="20"/>
        <v>0</v>
      </c>
      <c r="L554" t="str">
        <f t="shared" si="21"/>
        <v/>
      </c>
    </row>
    <row r="555" spans="1:12" x14ac:dyDescent="0.25">
      <c r="A555" t="str">
        <f>List2!A555</f>
        <v>HXPV0020</v>
      </c>
      <c r="B555" t="str">
        <f>List2!B555</f>
        <v>Právní praxe v neziskových organizacích ochrany uprchlíků a migrantů</v>
      </c>
      <c r="C555">
        <f>IF(ISNA(VLOOKUP($A555,List2!$AB$4:$AB$49,1,FALSE)),0,1)</f>
        <v>0</v>
      </c>
      <c r="D555">
        <f>IF(ISNA(VLOOKUP($A555,List2!$AC$4:$AC$49,1,FALSE)),0,1)</f>
        <v>0</v>
      </c>
      <c r="E555">
        <f>IF(ISNA(VLOOKUP($A555,List2!$AD$4:$AD$49,1,FALSE)),0,1)</f>
        <v>0</v>
      </c>
      <c r="F555">
        <f>IF(ISNA(VLOOKUP($A555,List2!$AE$4:$AE$49,1,FALSE)),0,1)</f>
        <v>0</v>
      </c>
      <c r="G555">
        <f>IF(ISNA(VLOOKUP($A555,List2!$AF$4:$AF$49,1,FALSE)),0,1)</f>
        <v>0</v>
      </c>
      <c r="H555">
        <f>IF(ISNA(VLOOKUP($A555,List2!$AG$4:$AG$49,1,FALSE)),0,1)</f>
        <v>0</v>
      </c>
      <c r="I555" s="2">
        <f t="shared" si="20"/>
        <v>0</v>
      </c>
      <c r="L555" t="str">
        <f t="shared" si="21"/>
        <v/>
      </c>
    </row>
    <row r="556" spans="1:12" x14ac:dyDescent="0.25">
      <c r="A556" t="str">
        <f>List2!A556</f>
        <v>HXPV0021</v>
      </c>
      <c r="B556" t="str">
        <f>List2!B556</f>
        <v>Právní praxe v advokátních kancelářích se zaměřením na migrační právo</v>
      </c>
      <c r="C556">
        <f>IF(ISNA(VLOOKUP($A556,List2!$AB$4:$AB$49,1,FALSE)),0,1)</f>
        <v>0</v>
      </c>
      <c r="D556">
        <f>IF(ISNA(VLOOKUP($A556,List2!$AC$4:$AC$49,1,FALSE)),0,1)</f>
        <v>0</v>
      </c>
      <c r="E556">
        <f>IF(ISNA(VLOOKUP($A556,List2!$AD$4:$AD$49,1,FALSE)),0,1)</f>
        <v>0</v>
      </c>
      <c r="F556">
        <f>IF(ISNA(VLOOKUP($A556,List2!$AE$4:$AE$49,1,FALSE)),0,1)</f>
        <v>0</v>
      </c>
      <c r="G556">
        <f>IF(ISNA(VLOOKUP($A556,List2!$AF$4:$AF$49,1,FALSE)),0,1)</f>
        <v>0</v>
      </c>
      <c r="H556">
        <f>IF(ISNA(VLOOKUP($A556,List2!$AG$4:$AG$49,1,FALSE)),0,1)</f>
        <v>0</v>
      </c>
      <c r="I556" s="2">
        <f t="shared" si="20"/>
        <v>0</v>
      </c>
      <c r="L556" t="str">
        <f t="shared" si="21"/>
        <v/>
      </c>
    </row>
    <row r="557" spans="1:12" x14ac:dyDescent="0.25">
      <c r="A557" t="str">
        <f>List2!A557</f>
        <v>HXPV0022</v>
      </c>
      <c r="B557" t="str">
        <f>List2!B557</f>
        <v>Praxe v elektronické právní poradně</v>
      </c>
      <c r="C557">
        <f>IF(ISNA(VLOOKUP($A557,List2!$AB$4:$AB$49,1,FALSE)),0,1)</f>
        <v>0</v>
      </c>
      <c r="D557">
        <f>IF(ISNA(VLOOKUP($A557,List2!$AC$4:$AC$49,1,FALSE)),0,1)</f>
        <v>0</v>
      </c>
      <c r="E557">
        <f>IF(ISNA(VLOOKUP($A557,List2!$AD$4:$AD$49,1,FALSE)),0,1)</f>
        <v>0</v>
      </c>
      <c r="F557">
        <f>IF(ISNA(VLOOKUP($A557,List2!$AE$4:$AE$49,1,FALSE)),0,1)</f>
        <v>0</v>
      </c>
      <c r="G557">
        <f>IF(ISNA(VLOOKUP($A557,List2!$AF$4:$AF$49,1,FALSE)),0,1)</f>
        <v>0</v>
      </c>
      <c r="H557">
        <f>IF(ISNA(VLOOKUP($A557,List2!$AG$4:$AG$49,1,FALSE)),0,1)</f>
        <v>0</v>
      </c>
      <c r="I557" s="2">
        <f t="shared" si="20"/>
        <v>0</v>
      </c>
      <c r="L557" t="str">
        <f t="shared" si="21"/>
        <v/>
      </c>
    </row>
    <row r="558" spans="1:12" x14ac:dyDescent="0.25">
      <c r="A558" t="str">
        <f>List2!A558</f>
        <v>HXPV0023</v>
      </c>
      <c r="B558" t="str">
        <f>List2!B558</f>
        <v>Právní praxe na legislativních útvarech</v>
      </c>
      <c r="C558">
        <f>IF(ISNA(VLOOKUP($A558,List2!$AB$4:$AB$49,1,FALSE)),0,1)</f>
        <v>0</v>
      </c>
      <c r="D558">
        <f>IF(ISNA(VLOOKUP($A558,List2!$AC$4:$AC$49,1,FALSE)),0,1)</f>
        <v>0</v>
      </c>
      <c r="E558">
        <f>IF(ISNA(VLOOKUP($A558,List2!$AD$4:$AD$49,1,FALSE)),0,1)</f>
        <v>0</v>
      </c>
      <c r="F558">
        <f>IF(ISNA(VLOOKUP($A558,List2!$AE$4:$AE$49,1,FALSE)),0,1)</f>
        <v>0</v>
      </c>
      <c r="G558">
        <f>IF(ISNA(VLOOKUP($A558,List2!$AF$4:$AF$49,1,FALSE)),0,1)</f>
        <v>0</v>
      </c>
      <c r="H558">
        <f>IF(ISNA(VLOOKUP($A558,List2!$AG$4:$AG$49,1,FALSE)),0,1)</f>
        <v>0</v>
      </c>
      <c r="I558" s="2">
        <f t="shared" si="20"/>
        <v>0</v>
      </c>
      <c r="L558" t="str">
        <f t="shared" si="21"/>
        <v/>
      </c>
    </row>
    <row r="559" spans="1:12" x14ac:dyDescent="0.25">
      <c r="A559" t="str">
        <f>List2!A559</f>
        <v>HXPV0024</v>
      </c>
      <c r="B559" t="str">
        <f>List2!B559</f>
        <v>Právní praxe ve sportovních asociacích</v>
      </c>
      <c r="C559">
        <f>IF(ISNA(VLOOKUP($A559,List2!$AB$4:$AB$49,1,FALSE)),0,1)</f>
        <v>0</v>
      </c>
      <c r="D559">
        <f>IF(ISNA(VLOOKUP($A559,List2!$AC$4:$AC$49,1,FALSE)),0,1)</f>
        <v>0</v>
      </c>
      <c r="E559">
        <f>IF(ISNA(VLOOKUP($A559,List2!$AD$4:$AD$49,1,FALSE)),0,1)</f>
        <v>0</v>
      </c>
      <c r="F559">
        <f>IF(ISNA(VLOOKUP($A559,List2!$AE$4:$AE$49,1,FALSE)),0,1)</f>
        <v>0</v>
      </c>
      <c r="G559">
        <f>IF(ISNA(VLOOKUP($A559,List2!$AF$4:$AF$49,1,FALSE)),0,1)</f>
        <v>0</v>
      </c>
      <c r="H559">
        <f>IF(ISNA(VLOOKUP($A559,List2!$AG$4:$AG$49,1,FALSE)),0,1)</f>
        <v>0</v>
      </c>
      <c r="I559" s="2">
        <f t="shared" si="20"/>
        <v>0</v>
      </c>
      <c r="L559" t="str">
        <f t="shared" si="21"/>
        <v/>
      </c>
    </row>
    <row r="560" spans="1:12" x14ac:dyDescent="0.25">
      <c r="A560" t="str">
        <f>List2!A560</f>
        <v>HXPV0025</v>
      </c>
      <c r="B560" t="str">
        <f>List2!B560</f>
        <v>Právní praxe na středních školách – kurzy spotřebitelské gramotnosti (Street Law)</v>
      </c>
      <c r="C560">
        <f>IF(ISNA(VLOOKUP($A560,List2!$AB$4:$AB$49,1,FALSE)),0,1)</f>
        <v>0</v>
      </c>
      <c r="D560">
        <f>IF(ISNA(VLOOKUP($A560,List2!$AC$4:$AC$49,1,FALSE)),0,1)</f>
        <v>0</v>
      </c>
      <c r="E560">
        <f>IF(ISNA(VLOOKUP($A560,List2!$AD$4:$AD$49,1,FALSE)),0,1)</f>
        <v>0</v>
      </c>
      <c r="F560">
        <f>IF(ISNA(VLOOKUP($A560,List2!$AE$4:$AE$49,1,FALSE)),0,1)</f>
        <v>0</v>
      </c>
      <c r="G560">
        <f>IF(ISNA(VLOOKUP($A560,List2!$AF$4:$AF$49,1,FALSE)),0,1)</f>
        <v>0</v>
      </c>
      <c r="H560">
        <f>IF(ISNA(VLOOKUP($A560,List2!$AG$4:$AG$49,1,FALSE)),0,1)</f>
        <v>0</v>
      </c>
      <c r="I560" s="2">
        <f t="shared" si="20"/>
        <v>0</v>
      </c>
      <c r="L560" t="str">
        <f t="shared" si="21"/>
        <v/>
      </c>
    </row>
    <row r="561" spans="1:12" x14ac:dyDescent="0.25">
      <c r="A561" t="str">
        <f>List2!A561</f>
        <v>HXPV0026</v>
      </c>
      <c r="B561" t="str">
        <f>List2!B561</f>
        <v>Právní praxe na středních školách I (Street Law)</v>
      </c>
      <c r="C561">
        <f>IF(ISNA(VLOOKUP($A561,List2!$AB$4:$AB$49,1,FALSE)),0,1)</f>
        <v>0</v>
      </c>
      <c r="D561">
        <f>IF(ISNA(VLOOKUP($A561,List2!$AC$4:$AC$49,1,FALSE)),0,1)</f>
        <v>0</v>
      </c>
      <c r="E561">
        <f>IF(ISNA(VLOOKUP($A561,List2!$AD$4:$AD$49,1,FALSE)),0,1)</f>
        <v>0</v>
      </c>
      <c r="F561">
        <f>IF(ISNA(VLOOKUP($A561,List2!$AE$4:$AE$49,1,FALSE)),0,1)</f>
        <v>0</v>
      </c>
      <c r="G561">
        <f>IF(ISNA(VLOOKUP($A561,List2!$AF$4:$AF$49,1,FALSE)),0,1)</f>
        <v>0</v>
      </c>
      <c r="H561">
        <f>IF(ISNA(VLOOKUP($A561,List2!$AG$4:$AG$49,1,FALSE)),0,1)</f>
        <v>0</v>
      </c>
      <c r="I561" s="2">
        <f t="shared" si="20"/>
        <v>0</v>
      </c>
      <c r="L561" t="str">
        <f t="shared" si="21"/>
        <v/>
      </c>
    </row>
    <row r="562" spans="1:12" x14ac:dyDescent="0.25">
      <c r="A562" t="str">
        <f>List2!A562</f>
        <v>HXPV0027</v>
      </c>
      <c r="B562" t="str">
        <f>List2!B562</f>
        <v>Právní praxe na středních školách II (Street Law)</v>
      </c>
      <c r="C562">
        <f>IF(ISNA(VLOOKUP($A562,List2!$AB$4:$AB$49,1,FALSE)),0,1)</f>
        <v>0</v>
      </c>
      <c r="D562">
        <f>IF(ISNA(VLOOKUP($A562,List2!$AC$4:$AC$49,1,FALSE)),0,1)</f>
        <v>0</v>
      </c>
      <c r="E562">
        <f>IF(ISNA(VLOOKUP($A562,List2!$AD$4:$AD$49,1,FALSE)),0,1)</f>
        <v>0</v>
      </c>
      <c r="F562">
        <f>IF(ISNA(VLOOKUP($A562,List2!$AE$4:$AE$49,1,FALSE)),0,1)</f>
        <v>0</v>
      </c>
      <c r="G562">
        <f>IF(ISNA(VLOOKUP($A562,List2!$AF$4:$AF$49,1,FALSE)),0,1)</f>
        <v>0</v>
      </c>
      <c r="H562">
        <f>IF(ISNA(VLOOKUP($A562,List2!$AG$4:$AG$49,1,FALSE)),0,1)</f>
        <v>0</v>
      </c>
      <c r="I562" s="2">
        <f t="shared" si="20"/>
        <v>0</v>
      </c>
      <c r="L562" t="str">
        <f t="shared" si="21"/>
        <v/>
      </c>
    </row>
    <row r="563" spans="1:12" x14ac:dyDescent="0.25">
      <c r="A563" t="str">
        <f>List2!A563</f>
        <v>HXPV0028</v>
      </c>
      <c r="B563" t="str">
        <f>List2!B563</f>
        <v>Street Law pro pokročilé</v>
      </c>
      <c r="C563">
        <f>IF(ISNA(VLOOKUP($A563,List2!$AB$4:$AB$49,1,FALSE)),0,1)</f>
        <v>0</v>
      </c>
      <c r="D563">
        <f>IF(ISNA(VLOOKUP($A563,List2!$AC$4:$AC$49,1,FALSE)),0,1)</f>
        <v>0</v>
      </c>
      <c r="E563">
        <f>IF(ISNA(VLOOKUP($A563,List2!$AD$4:$AD$49,1,FALSE)),0,1)</f>
        <v>0</v>
      </c>
      <c r="F563">
        <f>IF(ISNA(VLOOKUP($A563,List2!$AE$4:$AE$49,1,FALSE)),0,1)</f>
        <v>0</v>
      </c>
      <c r="G563">
        <f>IF(ISNA(VLOOKUP($A563,List2!$AF$4:$AF$49,1,FALSE)),0,1)</f>
        <v>0</v>
      </c>
      <c r="H563">
        <f>IF(ISNA(VLOOKUP($A563,List2!$AG$4:$AG$49,1,FALSE)),0,1)</f>
        <v>0</v>
      </c>
      <c r="I563" s="2">
        <f t="shared" si="20"/>
        <v>0</v>
      </c>
      <c r="L563" t="str">
        <f t="shared" si="21"/>
        <v/>
      </c>
    </row>
    <row r="564" spans="1:12" x14ac:dyDescent="0.25">
      <c r="A564" t="str">
        <f>List2!A564</f>
        <v>HXPV0029</v>
      </c>
      <c r="B564" t="str">
        <f>List2!B564</f>
        <v>Parlament České republiky – teorie a praxe</v>
      </c>
      <c r="C564">
        <f>IF(ISNA(VLOOKUP($A564,List2!$AB$4:$AB$49,1,FALSE)),0,1)</f>
        <v>0</v>
      </c>
      <c r="D564">
        <f>IF(ISNA(VLOOKUP($A564,List2!$AC$4:$AC$49,1,FALSE)),0,1)</f>
        <v>0</v>
      </c>
      <c r="E564">
        <f>IF(ISNA(VLOOKUP($A564,List2!$AD$4:$AD$49,1,FALSE)),0,1)</f>
        <v>0</v>
      </c>
      <c r="F564">
        <f>IF(ISNA(VLOOKUP($A564,List2!$AE$4:$AE$49,1,FALSE)),0,1)</f>
        <v>0</v>
      </c>
      <c r="G564">
        <f>IF(ISNA(VLOOKUP($A564,List2!$AF$4:$AF$49,1,FALSE)),0,1)</f>
        <v>0</v>
      </c>
      <c r="H564">
        <f>IF(ISNA(VLOOKUP($A564,List2!$AG$4:$AG$49,1,FALSE)),0,1)</f>
        <v>0</v>
      </c>
      <c r="I564" s="2">
        <f t="shared" si="20"/>
        <v>0</v>
      </c>
      <c r="L564" t="str">
        <f t="shared" si="21"/>
        <v/>
      </c>
    </row>
    <row r="565" spans="1:12" x14ac:dyDescent="0.25">
      <c r="A565" t="str">
        <f>List2!A565</f>
        <v>HXPV0030</v>
      </c>
      <c r="B565" t="str">
        <f>List2!B565</f>
        <v>Právní praxe v oblasti zdravotnického práva</v>
      </c>
      <c r="C565">
        <f>IF(ISNA(VLOOKUP($A565,List2!$AB$4:$AB$49,1,FALSE)),0,1)</f>
        <v>0</v>
      </c>
      <c r="D565">
        <f>IF(ISNA(VLOOKUP($A565,List2!$AC$4:$AC$49,1,FALSE)),0,1)</f>
        <v>0</v>
      </c>
      <c r="E565">
        <f>IF(ISNA(VLOOKUP($A565,List2!$AD$4:$AD$49,1,FALSE)),0,1)</f>
        <v>0</v>
      </c>
      <c r="F565">
        <f>IF(ISNA(VLOOKUP($A565,List2!$AE$4:$AE$49,1,FALSE)),0,1)</f>
        <v>0</v>
      </c>
      <c r="G565">
        <f>IF(ISNA(VLOOKUP($A565,List2!$AF$4:$AF$49,1,FALSE)),0,1)</f>
        <v>0</v>
      </c>
      <c r="H565">
        <f>IF(ISNA(VLOOKUP($A565,List2!$AG$4:$AG$49,1,FALSE)),0,1)</f>
        <v>0</v>
      </c>
      <c r="I565" s="2">
        <f t="shared" si="20"/>
        <v>0</v>
      </c>
      <c r="L565" t="str">
        <f t="shared" si="21"/>
        <v/>
      </c>
    </row>
    <row r="566" spans="1:12" x14ac:dyDescent="0.25">
      <c r="A566" t="str">
        <f>List2!A566</f>
        <v>HXPV0032</v>
      </c>
      <c r="B566" t="str">
        <f>List2!B566</f>
        <v>Právní praxe v oblasti ochrany lidských práv</v>
      </c>
      <c r="C566">
        <f>IF(ISNA(VLOOKUP($A566,List2!$AB$4:$AB$49,1,FALSE)),0,1)</f>
        <v>0</v>
      </c>
      <c r="D566">
        <f>IF(ISNA(VLOOKUP($A566,List2!$AC$4:$AC$49,1,FALSE)),0,1)</f>
        <v>0</v>
      </c>
      <c r="E566">
        <f>IF(ISNA(VLOOKUP($A566,List2!$AD$4:$AD$49,1,FALSE)),0,1)</f>
        <v>0</v>
      </c>
      <c r="F566">
        <f>IF(ISNA(VLOOKUP($A566,List2!$AE$4:$AE$49,1,FALSE)),0,1)</f>
        <v>0</v>
      </c>
      <c r="G566">
        <f>IF(ISNA(VLOOKUP($A566,List2!$AF$4:$AF$49,1,FALSE)),0,1)</f>
        <v>0</v>
      </c>
      <c r="H566">
        <f>IF(ISNA(VLOOKUP($A566,List2!$AG$4:$AG$49,1,FALSE)),0,1)</f>
        <v>0</v>
      </c>
      <c r="I566" s="2">
        <f t="shared" si="20"/>
        <v>0</v>
      </c>
      <c r="L566" t="str">
        <f t="shared" si="21"/>
        <v/>
      </c>
    </row>
    <row r="567" spans="1:12" x14ac:dyDescent="0.25">
      <c r="A567" t="str">
        <f>List2!A567</f>
        <v>HXPV0033</v>
      </c>
      <c r="B567" t="str">
        <f>List2!B567</f>
        <v>Právní praxe na Ministerstvu obrany</v>
      </c>
      <c r="C567">
        <f>IF(ISNA(VLOOKUP($A567,List2!$AB$4:$AB$49,1,FALSE)),0,1)</f>
        <v>0</v>
      </c>
      <c r="D567">
        <f>IF(ISNA(VLOOKUP($A567,List2!$AC$4:$AC$49,1,FALSE)),0,1)</f>
        <v>0</v>
      </c>
      <c r="E567">
        <f>IF(ISNA(VLOOKUP($A567,List2!$AD$4:$AD$49,1,FALSE)),0,1)</f>
        <v>0</v>
      </c>
      <c r="F567">
        <f>IF(ISNA(VLOOKUP($A567,List2!$AE$4:$AE$49,1,FALSE)),0,1)</f>
        <v>0</v>
      </c>
      <c r="G567">
        <f>IF(ISNA(VLOOKUP($A567,List2!$AF$4:$AF$49,1,FALSE)),0,1)</f>
        <v>0</v>
      </c>
      <c r="H567">
        <f>IF(ISNA(VLOOKUP($A567,List2!$AG$4:$AG$49,1,FALSE)),0,1)</f>
        <v>0</v>
      </c>
      <c r="I567" s="2">
        <f t="shared" si="20"/>
        <v>0</v>
      </c>
      <c r="L567" t="str">
        <f t="shared" si="21"/>
        <v/>
      </c>
    </row>
    <row r="568" spans="1:12" x14ac:dyDescent="0.25">
      <c r="A568" t="str">
        <f>List2!A568</f>
        <v>HXPV0034</v>
      </c>
      <c r="B568" t="str">
        <f>List2!B568</f>
        <v>Právní praxe na soudech – správní úsek</v>
      </c>
      <c r="C568">
        <f>IF(ISNA(VLOOKUP($A568,List2!$AB$4:$AB$49,1,FALSE)),0,1)</f>
        <v>0</v>
      </c>
      <c r="D568">
        <f>IF(ISNA(VLOOKUP($A568,List2!$AC$4:$AC$49,1,FALSE)),0,1)</f>
        <v>0</v>
      </c>
      <c r="E568">
        <f>IF(ISNA(VLOOKUP($A568,List2!$AD$4:$AD$49,1,FALSE)),0,1)</f>
        <v>0</v>
      </c>
      <c r="F568">
        <f>IF(ISNA(VLOOKUP($A568,List2!$AE$4:$AE$49,1,FALSE)),0,1)</f>
        <v>0</v>
      </c>
      <c r="G568">
        <f>IF(ISNA(VLOOKUP($A568,List2!$AF$4:$AF$49,1,FALSE)),0,1)</f>
        <v>0</v>
      </c>
      <c r="H568">
        <f>IF(ISNA(VLOOKUP($A568,List2!$AG$4:$AG$49,1,FALSE)),0,1)</f>
        <v>0</v>
      </c>
      <c r="I568" s="2">
        <f t="shared" si="20"/>
        <v>0</v>
      </c>
      <c r="L568" t="str">
        <f t="shared" si="21"/>
        <v/>
      </c>
    </row>
    <row r="569" spans="1:12" x14ac:dyDescent="0.25">
      <c r="A569" t="str">
        <f>List2!A569</f>
        <v>HXPV0035</v>
      </c>
      <c r="B569" t="str">
        <f>List2!B569</f>
        <v>Ochrana lidských práv v teorii i praxi II</v>
      </c>
      <c r="C569">
        <f>IF(ISNA(VLOOKUP($A569,List2!$AB$4:$AB$49,1,FALSE)),0,1)</f>
        <v>0</v>
      </c>
      <c r="D569">
        <f>IF(ISNA(VLOOKUP($A569,List2!$AC$4:$AC$49,1,FALSE)),0,1)</f>
        <v>0</v>
      </c>
      <c r="E569">
        <f>IF(ISNA(VLOOKUP($A569,List2!$AD$4:$AD$49,1,FALSE)),0,1)</f>
        <v>0</v>
      </c>
      <c r="F569">
        <f>IF(ISNA(VLOOKUP($A569,List2!$AE$4:$AE$49,1,FALSE)),0,1)</f>
        <v>0</v>
      </c>
      <c r="G569">
        <f>IF(ISNA(VLOOKUP($A569,List2!$AF$4:$AF$49,1,FALSE)),0,1)</f>
        <v>0</v>
      </c>
      <c r="H569">
        <f>IF(ISNA(VLOOKUP($A569,List2!$AG$4:$AG$49,1,FALSE)),0,1)</f>
        <v>0</v>
      </c>
      <c r="I569" s="2">
        <f t="shared" si="20"/>
        <v>0</v>
      </c>
      <c r="L569" t="str">
        <f t="shared" si="21"/>
        <v/>
      </c>
    </row>
    <row r="570" spans="1:12" x14ac:dyDescent="0.25">
      <c r="A570" t="str">
        <f>List2!A570</f>
        <v>HXPV0099</v>
      </c>
      <c r="B570" t="str">
        <f>List2!B570</f>
        <v>Zahraniční studijní pobyt</v>
      </c>
      <c r="C570">
        <f>IF(ISNA(VLOOKUP($A570,List2!$AB$4:$AB$49,1,FALSE)),0,1)</f>
        <v>0</v>
      </c>
      <c r="D570">
        <f>IF(ISNA(VLOOKUP($A570,List2!$AC$4:$AC$49,1,FALSE)),0,1)</f>
        <v>0</v>
      </c>
      <c r="E570">
        <f>IF(ISNA(VLOOKUP($A570,List2!$AD$4:$AD$49,1,FALSE)),0,1)</f>
        <v>0</v>
      </c>
      <c r="F570">
        <f>IF(ISNA(VLOOKUP($A570,List2!$AE$4:$AE$49,1,FALSE)),0,1)</f>
        <v>0</v>
      </c>
      <c r="G570">
        <f>IF(ISNA(VLOOKUP($A570,List2!$AF$4:$AF$49,1,FALSE)),0,1)</f>
        <v>0</v>
      </c>
      <c r="H570">
        <f>IF(ISNA(VLOOKUP($A570,List2!$AG$4:$AG$49,1,FALSE)),0,1)</f>
        <v>0</v>
      </c>
      <c r="I570" s="2">
        <f t="shared" si="20"/>
        <v>0</v>
      </c>
      <c r="L570" t="str">
        <f t="shared" si="21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2020-12-15T21:24:21Z</cp:lastPrinted>
  <dcterms:created xsi:type="dcterms:W3CDTF">2018-11-14T08:58:02Z</dcterms:created>
  <dcterms:modified xsi:type="dcterms:W3CDTF">2020-12-15T21:25:26Z</dcterms:modified>
</cp:coreProperties>
</file>